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20 Mtg" sheetId="7" r:id="rId7"/>
    <sheet name="802.11 WLAN Graphic" sheetId="8" r:id="rId8"/>
    <sheet name="802.11 WG Agenda" sheetId="9" r:id="rId9"/>
    <sheet name="All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WAVE (formerly DSRC) SG Agenda" sheetId="20" r:id="rId20"/>
  </sheets>
  <definedNames>
    <definedName name="_Parse_In" localSheetId="8" hidden="1">'802.11 WG Agenda'!$C$12:$C$63</definedName>
    <definedName name="_Parse_In" localSheetId="6" hidden="1">'Joint 11-15-18-20 Mtg'!#REF!</definedName>
    <definedName name="_Parse_Out" localSheetId="8" hidden="1">'802.11 WG Agenda'!#REF!</definedName>
    <definedName name="_Parse_Out" localSheetId="6" hidden="1">'Joint 11-15-18-20 Mtg'!#REF!</definedName>
    <definedName name="all">#REF!</definedName>
    <definedName name="circular">#REF!</definedName>
    <definedName name="_xlnm.Print_Area" localSheetId="8">'802.11 WG Agenda'!$C$1:$I$63</definedName>
    <definedName name="_xlnm.Print_Area" localSheetId="7">'802.11 WLAN Graphic'!$B$2:$AD$92</definedName>
    <definedName name="_xlnm.Print_Area" localSheetId="2">'Courtesy Notice'!$B$1:$O$35</definedName>
    <definedName name="_xlnm.Print_Area" localSheetId="6">'Joint 11-15-18-20 Mtg'!$C$3:$I$98</definedName>
    <definedName name="_xlnm.Print_Area" localSheetId="10">'TGE Agenda'!#REF!</definedName>
    <definedName name="_xlnm.Print_Area" localSheetId="11">'TGI Agenda'!$A$1:$I$64</definedName>
    <definedName name="_xlnm.Print_Area" localSheetId="12">'TGJ Agenda'!#REF!</definedName>
    <definedName name="_xlnm.Print_Area" localSheetId="14">'TGM Agenda'!#REF!</definedName>
    <definedName name="_xlnm.Print_Area" localSheetId="4">'WG Officers'!$A$1:$M$31</definedName>
    <definedName name="_xlnm.Print_Area" localSheetId="17">'WNG SC Agenda'!$B$1:$I$61</definedName>
    <definedName name="Print_Area_MI" localSheetId="8">'802.11 WG Agenda'!$C$1:$H$11</definedName>
    <definedName name="Print_Area_MI" localSheetId="7">#REF!</definedName>
    <definedName name="Print_Area_MI" localSheetId="6">'Joint 11-15-18-20 Mtg'!$C$3:$H$98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Agenda'!$C$1:$I$63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11-15-18-20 Mtg'!$C$3:$I$98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Agenda'!$C$1:$I$63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11-15-18-20 Mtg'!$C$3:$I$98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Agenda'!$12:$56,'802.11 WG Agenda'!$62:$63,'802.11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11-15-18-20 Mtg'!#REF!,'Joint 11-15-18-20 Mtg'!#REF!,'Joint 11-15-18-20 Mtg'!#REF!,'Joint 11-15-18-20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Agenda'!$C$1:$I$63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11-15-18-20 Mtg'!$C$3:$I$98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Agenda'!$12:$56</definedName>
    <definedName name="Z_20E74821_39C1_45DB_92E8_46A0E2E722B2_.wvu.Rows" localSheetId="7" hidden="1">'802.11 WLAN Graphic'!$42:$42</definedName>
    <definedName name="Z_20E74821_39C1_45DB_92E8_46A0E2E722B2_.wvu.Rows" localSheetId="6" hidden="1">'Joint 11-15-18-20 Mtg'!$2:$86,'Joint 11-15-18-20 Mtg'!#REF!,'Joint 11-15-18-20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Agenda'!$C$1:$I$63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11-15-18-20 Mtg'!$C$3:$I$98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11-15-18-20 Mtg'!$C$3:$I$98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Agenda'!$C$1:$I$63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11-15-18-20 Mtg'!$C$3:$I$98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Agenda'!$C$1:$I$63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11-15-18-20 Mtg'!$C$3:$I$98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Agenda'!$12:$56,'802.11 WG Agenda'!$62:$63,'802.11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11-15-18-20 Mtg'!$2:$86,'Joint 11-15-18-20 Mtg'!#REF!,'Joint 11-15-18-20 Mtg'!#REF!,'Joint 11-15-18-20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Agenda'!$C$1:$I$63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11-15-18-20 Mtg'!$C$3:$I$98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Agenda'!$62:$63,'802.11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11-15-18-20 Mtg'!$2:$86,'Joint 11-15-18-20 Mtg'!#REF!,'Joint 11-15-18-20 Mtg'!#REF!,'Joint 11-15-18-20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Agenda'!$C$1:$I$63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11-15-18-20 Mtg'!$C$3:$I$98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<sst xmlns="http://schemas.openxmlformats.org/spreadsheetml/2006/main" count="2372" uniqueCount="880">
  <si>
    <t>CHAIR - DAVE HALASZ</t>
  </si>
  <si>
    <t>802.11 WORKING GROUP OBJECTIVES FOR THIS SESSION</t>
  </si>
  <si>
    <t>WG VOTERS SUMMARY</t>
  </si>
  <si>
    <t>2.1.1</t>
  </si>
  <si>
    <t>Meeting Call to Order</t>
  </si>
  <si>
    <t>08:00-10:00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</si>
  <si>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</si>
  <si>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</si>
  <si>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</si>
  <si>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</si>
  <si>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</si>
  <si>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</si>
  <si>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</si>
  <si>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</si>
  <si>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</si>
  <si>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</si>
  <si>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</si>
  <si>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</si>
  <si>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</si>
  <si>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</si>
  <si>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</si>
  <si>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</si>
  <si>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in part</t>
  </si>
  <si>
    <t>Updates from WIG, ETSI-BRAN. MMAC,  radio regulatory</t>
  </si>
  <si>
    <t>Updates from WIG, ETSI-BRAN and MMAC meetings</t>
  </si>
  <si>
    <t>5.2.1</t>
  </si>
  <si>
    <t>5.2.2</t>
  </si>
  <si>
    <t>5.2.3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</si>
  <si>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</si>
  <si>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</si>
  <si>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</si>
  <si>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</si>
  <si>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</si>
  <si>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</si>
  <si>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</si>
  <si>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</si>
  <si>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 - MATTHEW B. SHOEMAKE</t>
  </si>
  <si>
    <t>Adopt Channel Models</t>
  </si>
  <si>
    <t>Chair's Status Update &amp; Review of IEEE 802 &amp; 802.11 Policies and Procedures (IP, Voting, Robert's Rules, etc)</t>
  </si>
  <si>
    <t>Approve or Modify the Agenda</t>
  </si>
  <si>
    <t>STEPHENS</t>
  </si>
  <si>
    <t xml:space="preserve">  Channel Model Special Committee</t>
  </si>
  <si>
    <t>Submissions</t>
  </si>
  <si>
    <t>Recess for break</t>
  </si>
  <si>
    <t>Recess for dinner</t>
  </si>
  <si>
    <t>Recess for day</t>
  </si>
  <si>
    <t>Motion to approve Call for Proposals</t>
  </si>
  <si>
    <t>MI/ME</t>
  </si>
  <si>
    <t>New Business</t>
  </si>
  <si>
    <t>Unfinished Business</t>
  </si>
  <si>
    <t>Adjourn Session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</si>
  <si>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</si>
  <si>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</si>
  <si>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</si>
  <si>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</si>
  <si>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</si>
  <si>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</si>
  <si>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</si>
  <si>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</si>
  <si>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</si>
  <si>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PETRICK / ALFVIN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</si>
  <si>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</si>
  <si>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</si>
  <si>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</si>
  <si>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</si>
  <si>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</si>
  <si>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</si>
  <si>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</si>
  <si>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</si>
  <si>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</si>
  <si>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</si>
  <si>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</si>
  <si>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</si>
  <si>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</si>
  <si>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</si>
  <si>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</si>
  <si>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</si>
  <si>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</si>
  <si>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</si>
  <si>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</si>
  <si>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</si>
  <si>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</si>
  <si>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</si>
  <si>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</si>
  <si>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</si>
  <si>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</si>
  <si>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</si>
  <si>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</si>
  <si>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</si>
  <si>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</si>
  <si>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</si>
  <si>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</si>
  <si>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</si>
  <si>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</si>
  <si>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</si>
  <si>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</si>
  <si>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</si>
  <si>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</si>
  <si>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</si>
  <si>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</si>
  <si>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</si>
  <si>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</si>
  <si>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</si>
  <si>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</si>
  <si>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</si>
  <si>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</si>
  <si>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</si>
  <si>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</si>
  <si>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</si>
  <si>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</si>
  <si>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</si>
  <si>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</si>
  <si>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</si>
  <si>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</si>
  <si>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CHAIR - BOB O'HARA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</si>
  <si>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</si>
  <si>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</si>
  <si>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</si>
  <si>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</si>
  <si>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</si>
  <si>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POLICIES &amp; PROCEDURES (OPERATING RULES)</t>
  </si>
  <si>
    <t>WG TECHNICAL EDITOR</t>
  </si>
  <si>
    <t>TASK GROUP M - 802.11 STANDARD MAINTENANCE</t>
  </si>
  <si>
    <t>SHOEMAKE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</si>
  <si>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</si>
  <si>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</si>
  <si>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</si>
  <si>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</si>
  <si>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</si>
  <si>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</si>
  <si>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</si>
  <si>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</si>
  <si>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</si>
  <si>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</si>
  <si>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T1 / T2 / T3 / T4</t>
  </si>
  <si>
    <t>802 ExCom Opening or Closing Meetings</t>
  </si>
  <si>
    <t>802 Opening Plenary briefing of Session Work</t>
  </si>
  <si>
    <t>802 ExCom</t>
  </si>
  <si>
    <t>802.11 - Radio Resource Measurement</t>
  </si>
  <si>
    <t>Technical Presentations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</si>
  <si>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</si>
  <si>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</si>
  <si>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</si>
  <si>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</si>
  <si>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</si>
  <si>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</si>
  <si>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</si>
  <si>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</si>
  <si>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</si>
  <si>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</si>
  <si>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</si>
  <si>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</si>
  <si>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</si>
  <si>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</si>
  <si>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</si>
  <si>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</si>
  <si>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</si>
  <si>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</si>
  <si>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</si>
  <si>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</si>
  <si>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</si>
  <si>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</si>
  <si>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BETWEEN 802.11 TO CABLE LABS</t>
  </si>
  <si>
    <t>KITCHIN</t>
  </si>
  <si>
    <t>MID-SESSION PLENARY</t>
  </si>
  <si>
    <t>CLOSING PLENARY</t>
  </si>
  <si>
    <t>BETWEEN 802.11 TO/FROM AND 802.15</t>
  </si>
  <si>
    <t>IP STATEMENTS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</si>
  <si>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</si>
  <si>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</si>
  <si>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</si>
  <si>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</si>
  <si>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</si>
  <si>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</si>
  <si>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</si>
  <si>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</si>
  <si>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</si>
  <si>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</si>
  <si>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</si>
  <si>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</si>
  <si>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</si>
  <si>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</si>
  <si>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</si>
  <si>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</si>
  <si>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</si>
  <si>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</si>
  <si>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</si>
  <si>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</si>
  <si>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</si>
  <si>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</si>
  <si>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</si>
  <si>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</si>
  <si>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</si>
  <si>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</si>
  <si>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</si>
  <si>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</si>
  <si>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</si>
  <si>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</si>
  <si>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</si>
  <si>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Technical discussions / Comment Resolution/ New Draft (tentatively joint Tgi meeting)</t>
  </si>
  <si>
    <t>Old Bussiness</t>
  </si>
  <si>
    <t>13.0</t>
  </si>
  <si>
    <t xml:space="preserve">   Draft presentation/ vote</t>
  </si>
  <si>
    <t>14.0</t>
  </si>
  <si>
    <t>Joint 802.11/15/18/19/20 Leadership Co-ord Ad-Hoc</t>
  </si>
  <si>
    <t>11/15/18/19/20</t>
  </si>
  <si>
    <t>802.11/15/18/19/20 New Members Orientation Mtg.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</si>
  <si>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</si>
  <si>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</si>
  <si>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</si>
  <si>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</si>
  <si>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</si>
  <si>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</si>
  <si>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</si>
  <si>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</si>
  <si>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</si>
  <si>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</si>
  <si>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</si>
  <si>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</si>
  <si>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</si>
  <si>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</si>
  <si>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</si>
  <si>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</si>
  <si>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</si>
  <si>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</si>
  <si>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</si>
  <si>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</si>
  <si>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</si>
  <si>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</si>
  <si>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</si>
  <si>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</si>
  <si>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</si>
  <si>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</si>
  <si>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</si>
  <si>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</si>
  <si>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</si>
  <si>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</si>
  <si>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</si>
  <si>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</si>
  <si>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</si>
  <si>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</si>
  <si>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</si>
  <si>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</si>
  <si>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</si>
  <si>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</si>
  <si>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</si>
  <si>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</si>
  <si>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</si>
  <si>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</si>
  <si>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</si>
  <si>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</si>
  <si>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</si>
  <si>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r>
      <t>Solicit further interpretation requests</t>
    </r>
    <r>
      <rPr>
        <sz val="12"/>
        <rFont val="Arial"/>
        <family val="0"/>
      </rPr>
      <t xml:space="preserve"> </t>
    </r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</si>
  <si>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</si>
  <si>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</si>
  <si>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</si>
  <si>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</si>
  <si>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</si>
  <si>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</si>
  <si>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</si>
  <si>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</si>
  <si>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</si>
  <si>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</si>
  <si>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</si>
  <si>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</si>
  <si>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</si>
  <si>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</si>
  <si>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Liaison Updates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</si>
  <si>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</si>
  <si>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</si>
  <si>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</si>
  <si>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</si>
  <si>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</si>
  <si>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</si>
  <si>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</si>
  <si>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</si>
  <si>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Radio Regulatory Update</t>
  </si>
  <si>
    <t>Stevenson</t>
  </si>
  <si>
    <t>RECESS</t>
  </si>
  <si>
    <t>ADJOURN</t>
  </si>
  <si>
    <t>Review Japanese Standards Activities</t>
  </si>
  <si>
    <t>Review Technical Presentations</t>
  </si>
  <si>
    <t>Review IEEE/802 &amp; 802.11 Policies and Rules</t>
  </si>
  <si>
    <t>Approve or Modify Agenda</t>
  </si>
  <si>
    <t>LI / ALL</t>
  </si>
  <si>
    <t>Recess for Break</t>
  </si>
  <si>
    <t>Review Updates to Draft Specification</t>
  </si>
  <si>
    <t>Adjourn for The Session</t>
  </si>
  <si>
    <t>TASK GROUP K OBJECTIVES FOR THIS SESSION</t>
  </si>
  <si>
    <t>TAN / KRAEMER</t>
  </si>
  <si>
    <t>ALL CHAIRS SEE CAC INFO TAB BELOW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</si>
  <si>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</si>
  <si>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</si>
  <si>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</si>
  <si>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</si>
  <si>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</si>
  <si>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</si>
  <si>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</si>
  <si>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2 - COEXISTENCE</t>
  </si>
  <si>
    <t>TASK GROUP 3 - HIGH RATE</t>
  </si>
  <si>
    <t>TASK GROUP 4 - LOW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</si>
  <si>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</si>
  <si>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</si>
  <si>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</si>
  <si>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</si>
  <si>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</si>
  <si>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</si>
  <si>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Joint 802.11 / 15 / 18 / 19 / 20 Opening Plenary</t>
  </si>
  <si>
    <t>802.11 / 15 / 18 / 19 / 20</t>
  </si>
  <si>
    <t>11/15/18/19/20 LEADERSHIP MEETING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</si>
  <si>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</si>
  <si>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</si>
  <si>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</si>
  <si>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</si>
  <si>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</si>
  <si>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</si>
  <si>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</si>
  <si>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</si>
  <si>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</si>
  <si>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</si>
  <si>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</si>
  <si>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</si>
  <si>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</si>
  <si>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</si>
  <si>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</si>
  <si>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</si>
  <si>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</si>
  <si>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</si>
  <si>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</si>
  <si>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</si>
  <si>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</si>
  <si>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</si>
  <si>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</si>
  <si>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</si>
  <si>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</si>
  <si>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</si>
  <si>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</si>
  <si>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</si>
  <si>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</si>
  <si>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</si>
  <si>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</si>
  <si>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</si>
  <si>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</si>
  <si>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</si>
  <si>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</si>
  <si>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</si>
  <si>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</si>
  <si>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</si>
  <si>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</si>
  <si>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</si>
  <si>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</si>
  <si>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</si>
  <si>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January 13-17, 2003</t>
  </si>
  <si>
    <t>OPHIR</t>
  </si>
  <si>
    <t>TAN</t>
  </si>
  <si>
    <t>OK</t>
  </si>
  <si>
    <t>802 PLENARY</t>
  </si>
  <si>
    <t>SEALS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</si>
  <si>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</si>
  <si>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</si>
  <si>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</si>
  <si>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</si>
  <si>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</si>
  <si>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</si>
  <si>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</si>
  <si>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</si>
  <si>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ANY FINAL REVISIONS OF OBJECTIVES &amp; AGENDAS TO WG CHAIR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</si>
  <si>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</si>
  <si>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</si>
  <si>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</si>
  <si>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</si>
  <si>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</si>
  <si>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</si>
  <si>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</si>
  <si>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</si>
  <si>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</si>
  <si>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</si>
  <si>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</si>
  <si>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</si>
  <si>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</si>
  <si>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</si>
  <si>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</si>
  <si>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</si>
  <si>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</si>
  <si>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</si>
  <si>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</si>
  <si>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</si>
  <si>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</si>
  <si>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</si>
  <si>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</si>
  <si>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</si>
  <si>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</si>
  <si>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</si>
  <si>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</si>
  <si>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</si>
  <si>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</si>
  <si>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</si>
  <si>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</si>
  <si>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</si>
  <si>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</si>
  <si>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</si>
  <si>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</si>
  <si>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</si>
  <si>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</si>
  <si>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</si>
  <si>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</si>
  <si>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</si>
  <si>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Halasz</t>
  </si>
  <si>
    <t>Review and Approve Minutes</t>
  </si>
  <si>
    <t>Lunch break</t>
  </si>
  <si>
    <t>Afternoon break</t>
  </si>
  <si>
    <t>Dinner break</t>
  </si>
  <si>
    <t>Recess for evening</t>
  </si>
  <si>
    <t>Morning break</t>
  </si>
  <si>
    <t>Prepare for next meeting</t>
  </si>
  <si>
    <t>802 Open Plenary</t>
  </si>
  <si>
    <t>NEW MEM ORIEN</t>
  </si>
  <si>
    <t>TGN</t>
  </si>
  <si>
    <t>Task Group N (High Throughput)</t>
  </si>
  <si>
    <t>CHAIR - MATTHEW SHOEMAKE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</si>
  <si>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</si>
  <si>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</si>
  <si>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</si>
  <si>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</si>
  <si>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</si>
  <si>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</si>
  <si>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</si>
  <si>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</si>
  <si>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</si>
  <si>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</si>
  <si>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</si>
  <si>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</si>
  <si>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</si>
  <si>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</si>
  <si>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</si>
  <si>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</si>
  <si>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</si>
  <si>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</si>
  <si>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</si>
  <si>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</si>
  <si>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</si>
  <si>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</si>
  <si>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</si>
  <si>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</si>
  <si>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</si>
  <si>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</si>
  <si>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</si>
  <si>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</si>
  <si>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</si>
  <si>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</si>
  <si>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</si>
  <si>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</si>
  <si>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</si>
  <si>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</si>
  <si>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</si>
  <si>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</si>
  <si>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</si>
  <si>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</si>
  <si>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</si>
  <si>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</si>
  <si>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</si>
  <si>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</si>
  <si>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KLERER / UPTON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</si>
  <si>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</si>
  <si>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</si>
  <si>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</si>
  <si>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</si>
  <si>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</si>
  <si>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</si>
  <si>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</si>
  <si>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</si>
  <si>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</si>
  <si>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</si>
  <si>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</si>
  <si>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</si>
  <si>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</si>
  <si>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</si>
  <si>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</si>
  <si>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WG TECHNICAL EDITOR CLOSING REPORT &amp; NEXT MEETING OBJECTIVES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</si>
  <si>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</si>
  <si>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</si>
  <si>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</si>
  <si>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</si>
  <si>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</si>
  <si>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</si>
  <si>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Decide Whether or Not to Issue Recirculation Ballot</t>
  </si>
  <si>
    <t>Vote to Approve Changes to TGj Draft Text</t>
  </si>
  <si>
    <t>Recess For The Day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</si>
  <si>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</si>
  <si>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</si>
  <si>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</si>
  <si>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</si>
  <si>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</si>
  <si>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</si>
  <si>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</si>
  <si>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Letter Ballot Work</t>
  </si>
  <si>
    <t>Recess until Tuesday morning</t>
  </si>
  <si>
    <t>Recess until Thursday morning</t>
  </si>
  <si>
    <t>PUBLICITY STANDING COMMITTEE OBJECTIVES FOR THIS SESSION</t>
  </si>
  <si>
    <t>March 10-14, 2003</t>
  </si>
  <si>
    <t>LOCATION</t>
  </si>
  <si>
    <t>Fort Lauderdale, FL</t>
  </si>
  <si>
    <t>September 14-19, 2003</t>
  </si>
  <si>
    <t>PREVIOUS SESSION MINUTES &amp; REPORTS TO WG SECRETARY</t>
  </si>
  <si>
    <t>DFW, Dallas, TX</t>
  </si>
  <si>
    <t>Singapore</t>
  </si>
  <si>
    <t>San Francisco, CA</t>
  </si>
  <si>
    <t>Albuquerque, NM</t>
  </si>
  <si>
    <t>Items in RED have are  fixed time subjects</t>
  </si>
  <si>
    <t>STRAW POLL OF NEW ATTENDEES</t>
  </si>
  <si>
    <t>CHAIR - RICHARD PAINE</t>
  </si>
  <si>
    <t>CHAIR - TEIK-KHEONG "TK" TAN / VICE-CHAIR - BRUCE KRAEMER</t>
  </si>
  <si>
    <t>CHAIR - BRIAN MATHEWS</t>
  </si>
  <si>
    <t>July 21-25, 2003</t>
  </si>
  <si>
    <t>November 10-14, 2003</t>
  </si>
  <si>
    <t>May 12-16, 2002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</si>
  <si>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</si>
  <si>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</si>
  <si>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</si>
  <si>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</si>
  <si>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>Correspondence to 802.11</t>
  </si>
  <si>
    <t>WG 1st Vice-Chair</t>
  </si>
  <si>
    <t>WG 2nd Vice-Chair</t>
  </si>
  <si>
    <t> Chair, IEEE 802.11 WG</t>
  </si>
  <si>
    <t xml:space="preserve">stuart.kerry@philips.com </t>
  </si>
  <si>
    <t>apetrick@icefyre.com</t>
  </si>
  <si>
    <t>WG Secretary</t>
  </si>
  <si>
    <t>WG Publicity Chair</t>
  </si>
  <si>
    <t>WG Technical Editor</t>
  </si>
  <si>
    <t>WNG SC Chair</t>
  </si>
  <si>
    <t>brian@linux-wlan.com</t>
  </si>
  <si>
    <t>terry.cole@amd.com</t>
  </si>
  <si>
    <t xml:space="preserve">tktan@philips.com </t>
  </si>
  <si>
    <t>WNG SC Vice-Chair</t>
  </si>
  <si>
    <t>TGe Chair</t>
  </si>
  <si>
    <t>TGe Vice-Chair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</si>
  <si>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</si>
  <si>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</si>
  <si>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</si>
  <si>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</si>
  <si>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</si>
  <si>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</si>
  <si>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</si>
  <si>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</si>
  <si>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</si>
  <si>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</si>
  <si>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</si>
  <si>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</si>
  <si>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m.b.shoemake@ieee.org </t>
  </si>
  <si>
    <t xml:space="preserve">lra@tiac.net </t>
  </si>
  <si>
    <r>
      <t>Philips Semiconductors, Inc.,</t>
    </r>
    <r>
      <rPr>
        <sz val="8"/>
        <rFont val="Arial"/>
        <family val="0"/>
      </rPr>
      <t xml:space="preserve"> </t>
    </r>
  </si>
  <si>
    <r>
      <t>1109 McKay Drive, </t>
    </r>
    <r>
      <rPr>
        <sz val="8"/>
        <rFont val="Arial"/>
        <family val="0"/>
      </rPr>
      <t xml:space="preserve"> </t>
    </r>
  </si>
  <si>
    <r>
      <t>M/S 48A SJ, San Jose,</t>
    </r>
    <r>
      <rPr>
        <sz val="8"/>
        <rFont val="Arial"/>
        <family val="0"/>
      </rPr>
      <t xml:space="preserve"> </t>
    </r>
  </si>
  <si>
    <r>
      <t>CA 95131-1706, USA.</t>
    </r>
    <r>
      <rPr>
        <sz val="8"/>
        <rFont val="Arial"/>
        <family val="0"/>
      </rPr>
      <t xml:space="preserve"> </t>
    </r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</si>
  <si>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</si>
  <si>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</si>
  <si>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</si>
  <si>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</si>
  <si>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</si>
  <si>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JOINT 802.11, 802.15, 802.18, 802.19, &amp; 802.20 OPENING SESSION MEETING CALLED TO ORDER</t>
  </si>
  <si>
    <t>REVIEW IEEE, 802 LMSC, 802.11, 802.15, 802.18, 802.19, &amp; 802.20 POLICIES and PROCEDURES</t>
  </si>
  <si>
    <t>APPROVE OR MODIFY JOINT 802.11, 802.15, 802.18, 802.19, &amp; 802.20 OPENING PLENARY AGENDA</t>
  </si>
  <si>
    <t>REVIEW 802.11, 802.15, 802.18, 802.19, &amp; 802.20 OBJECTIVES, ACTIVITIES, &amp; PLANS FOR THIS SESSION</t>
  </si>
  <si>
    <t>ADJOURN JOINT 802.11 / 802.15 / 802.18 / 802.19 / 802.20 MEETING &amp; RECESS FOR WG / TAG PLENARIES / SUBGROUPS</t>
  </si>
  <si>
    <t>BEGIN MEETINGS OF 802.11 WG, 802.15 WG, 802.18 TAG, 802.19 TAG, &amp; 802.20 WG PLENARIES / SUBGROUPS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</si>
  <si>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</si>
  <si>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</si>
  <si>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</si>
  <si>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</si>
  <si>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</si>
  <si>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</si>
  <si>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</si>
  <si>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</si>
  <si>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</si>
  <si>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COLE / KERRY</t>
  </si>
  <si>
    <t>82nd IEEE 802.11 WIRELESS LOCAL AREA NETWORKS SESSION</t>
  </si>
  <si>
    <t>November 9th-14th, 2003</t>
  </si>
  <si>
    <t>WIRELESS 802                              JOINT OPENING PLENARY</t>
  </si>
  <si>
    <t>10:30-11:00</t>
  </si>
  <si>
    <t>802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</si>
  <si>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</si>
  <si>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</si>
  <si>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</si>
  <si>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</si>
  <si>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</si>
  <si>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</si>
  <si>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</si>
  <si>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bkraemer@globespanvirata.com</t>
  </si>
  <si>
    <t>tgodfrey@globespanvirata.com</t>
  </si>
  <si>
    <t>WAV SG</t>
  </si>
  <si>
    <t>10:00-10:30</t>
  </si>
  <si>
    <t>11:00-11:30</t>
  </si>
  <si>
    <t>11:30-12:00</t>
  </si>
  <si>
    <t>12:00-12:30</t>
  </si>
  <si>
    <t>12:30-13:30</t>
  </si>
  <si>
    <t>12:30 pm Hard Stop Time</t>
  </si>
  <si>
    <t>13:30-15:30</t>
  </si>
  <si>
    <t>15:30-16:00</t>
  </si>
  <si>
    <t>16:00-17:00</t>
  </si>
  <si>
    <t>17:00-18:00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</si>
  <si>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</si>
  <si>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</si>
  <si>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</si>
  <si>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</si>
  <si>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</si>
  <si>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</si>
  <si>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</si>
  <si>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</si>
  <si>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</si>
  <si>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</si>
  <si>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</si>
  <si>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</si>
  <si>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</si>
  <si>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</si>
  <si>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STUDY GROUP WAVE - WIRELESS ACCESS FOR THE VEHICULAR ENVIRONMENT</t>
  </si>
  <si>
    <t>INTEREST GROUP - MILLIMETER WAVE</t>
  </si>
  <si>
    <t>STUDY GROUP FR - FAST ROAMING</t>
  </si>
  <si>
    <t>REVIEW AND APPROVE THE 802.11 MINUTES OF SAN FRANCISCO (Sept 2003) MEETING</t>
  </si>
  <si>
    <t>REVIEW AND APPROVE THE 802.15 MINUTES OF SAN FRANCISCO (Sept 2003) MEETING</t>
  </si>
  <si>
    <t>REVIEW &amp; APPROVE JT 802.11/ 15 / 18 / 19 / 20 MTG MINS from Singapore (Sept 2003) Session</t>
  </si>
  <si>
    <t>JOINT 802.11, 802.15, 802.18, 802.19, &amp; 802.20 OPENING SESSION MEETING - Monday, November 10, 2003 - 01:30 PM</t>
  </si>
  <si>
    <t>WG / TAG CHAIRS / ALL</t>
  </si>
  <si>
    <t>FINANCIALS / YTD SUMMARY - 802.11 &amp; 802.15</t>
  </si>
  <si>
    <t>802.11 MID-SESSION PLENARY AGENDA - Wednesday, November 12, 2003 - 10:30 AM</t>
  </si>
  <si>
    <t>802.11 CLOSING PLENARY AGENDA - Friday, November 14, 2003 - 08:00 AM</t>
  </si>
  <si>
    <t>WAVE SG - CLOSING REPORT &amp; NEXT MEETING OBJECTIVES</t>
  </si>
  <si>
    <t>FR SG - CLOSING REPORT &amp; NEXT MEETING OBJECTIVES</t>
  </si>
  <si>
    <t>4.2.12</t>
  </si>
  <si>
    <t>WAVE SG MOTIONS (If Required)</t>
  </si>
  <si>
    <t>FR SG MOTIONS (If Required)</t>
  </si>
  <si>
    <t>5.1.13</t>
  </si>
  <si>
    <t>6.1.13</t>
  </si>
  <si>
    <t>NEXT MEETING: January 11th-17th, 2003, Vancouver, BC, Canada - 83rd Mtg - Interim</t>
  </si>
  <si>
    <t>KERRY / ALL</t>
  </si>
  <si>
    <t xml:space="preserve">Hyatt Regency Albuquerque, 330 Tijeras, Albuquerque, NM 87102, USA </t>
  </si>
  <si>
    <t xml:space="preserve">TASK GROUP E AGENDA - Monday, November 10,2003 </t>
  </si>
  <si>
    <t>REVIEW AND APPROVE MINUTES OF Last  MEETINGs</t>
  </si>
  <si>
    <t>TASK GROUP E AGENDA - Tuesday,November 11, 2003</t>
  </si>
  <si>
    <t>TASK GROUP E AGENDA - Thursday November 13 ,2003</t>
  </si>
  <si>
    <t>New Bussiness -   PAR confirmatiom</t>
  </si>
  <si>
    <t>Address comments from re-circulation letter ballot.</t>
  </si>
  <si>
    <t>TASK GROUP I AGENDA - Monday, November 10, 2003</t>
  </si>
  <si>
    <t>Review October 14-16 TGi meeting</t>
  </si>
  <si>
    <t>Review last letter ballot results</t>
  </si>
  <si>
    <t>Prepare package to submit draft to SB</t>
  </si>
  <si>
    <t>TASK GROUP I AGENDA - Tuesday, November 11, 2003</t>
  </si>
  <si>
    <t>TASK GROUP I AGENDA - Wednesday, November 12, 2003</t>
  </si>
  <si>
    <t>Break until afternoon</t>
  </si>
  <si>
    <t>TASK GROUP I AGENDA - Thursday, November 13, 2003</t>
  </si>
  <si>
    <t>Select Candidate Draft Proposal</t>
  </si>
  <si>
    <t>Complete Comment Resolution</t>
  </si>
  <si>
    <t xml:space="preserve"> TASK GROUP J AGENDA - Monday, November 10th, 2003 - 7:30 PM</t>
  </si>
  <si>
    <t>Vote to Issue Recirculation Ballot if Changes Approved</t>
  </si>
  <si>
    <t xml:space="preserve"> TASK GROUP J AGENDA - Wednesday, November 12th, 2003 - 1:30 PM</t>
  </si>
  <si>
    <t xml:space="preserve"> TASK GROUP J AGENDA - Thursday, November 13th, 2003 - 1:30 PM</t>
  </si>
  <si>
    <t xml:space="preserve"> TASK GROUP K AGENDA -  Monday Nov 10th 2003 - 3:30-9:30PM</t>
  </si>
  <si>
    <t>Call for Presentations</t>
  </si>
  <si>
    <t xml:space="preserve"> TASK GROUP K AGENDA -  Tuesday Nov 11th, 2003 - 8am-10am</t>
  </si>
  <si>
    <t>Recess until Wednesday morning</t>
  </si>
  <si>
    <t xml:space="preserve"> TASK GROUP K AGENDA -  Wed Nov 12th, 2003 - 8am-10am, 1pm-5:30pm</t>
  </si>
  <si>
    <t>Recess for Mid Week Plenary and Lunch</t>
  </si>
  <si>
    <t>DINNER BREAK</t>
  </si>
  <si>
    <t xml:space="preserve"> TASK GROUP K AGENDA -  Thurs Nov 13th, 2003 8am-9:30pm</t>
  </si>
  <si>
    <t>Lunch Break</t>
  </si>
  <si>
    <t xml:space="preserve">Adopt channel models </t>
  </si>
  <si>
    <t xml:space="preserve">Adopt functional requirements </t>
  </si>
  <si>
    <t xml:space="preserve">Adopt comparison criteria </t>
  </si>
  <si>
    <t xml:space="preserve">Issue a call for proposals </t>
  </si>
  <si>
    <t>New Officer Elections</t>
  </si>
  <si>
    <t xml:space="preserve"> TASK GROUP N AGENDA -  Monday Nov 10th 2003 - 4:00pm-9:30pm</t>
  </si>
  <si>
    <t>Reports</t>
  </si>
  <si>
    <t>LANZL</t>
  </si>
  <si>
    <t xml:space="preserve">  Functional Requirements and Comparison Criteria (FRCC) Special Committee</t>
  </si>
  <si>
    <t>VARIOUS</t>
  </si>
  <si>
    <t xml:space="preserve"> TASK GROUP N AGENDA -  Tuesday Nov 11th, 2003 - 10:30am-9:30pm</t>
  </si>
  <si>
    <t>Results from MIMO OFDM Test Bed - Dr. Babak Daneshrad, UCLA</t>
  </si>
  <si>
    <t>BABAK</t>
  </si>
  <si>
    <t>Other submissions</t>
  </si>
  <si>
    <t>Functional Requirements and Comparison Criteria</t>
  </si>
  <si>
    <t xml:space="preserve"> TASK GROUP N AGENDA -  Wed Nov 12th, 2003 - 8-10am, 1-6:00pm</t>
  </si>
  <si>
    <t>Election of New Officers</t>
  </si>
  <si>
    <t>Adopt Functional Requirements and Comparison Criteria</t>
  </si>
  <si>
    <t>Review Draft Call for Proposals</t>
  </si>
  <si>
    <t>Recess for Working Group Meeting and lunch</t>
  </si>
  <si>
    <t xml:space="preserve"> TASK GROUP N AGENDA -  Thurs Nov 13th, 2003 8-12:30am</t>
  </si>
  <si>
    <t>PUBLICITY STANDING COMMITTEE AGENDA -  Tuesday, November 11th, 2003 - 8:00AM</t>
  </si>
  <si>
    <t>Review and discuss WIG #5 activities and presentations</t>
  </si>
  <si>
    <t>Presentations from Wireless Performance methodology, ESS  Mesh Networking, WLAN Security Maintenance</t>
  </si>
  <si>
    <t>Prepare for IEEE Interim, January 2004</t>
  </si>
  <si>
    <t xml:space="preserve">WNG STANDING COMMITTEE AGENDA - Monday, Nov 10th, 2003 - 4:00 PM </t>
  </si>
  <si>
    <t>REVIEW AND APPROVE MINUTES OF Singapore meeting</t>
  </si>
  <si>
    <t>Review of major decisions from Singapore meeting</t>
  </si>
  <si>
    <t>Berger</t>
  </si>
  <si>
    <t>802.11 ESS Mesh Networking</t>
  </si>
  <si>
    <t>Conner/Ecclesine</t>
  </si>
  <si>
    <t>WNG STANDING COMMITTEE AGENDA - Monday, Nov 10th, 2003 - 7:30 PM</t>
  </si>
  <si>
    <t>WNG STANDING COMMITTEE AGENDA - Wednesday, Nov 12th, 2003 - 8:00 AM</t>
  </si>
  <si>
    <t>Security Maintenance</t>
  </si>
  <si>
    <t>Chaplin</t>
  </si>
  <si>
    <t>Presentations</t>
  </si>
  <si>
    <t>WNG STANDING COMMITTEE AGENDA - Thursday, Nov 13th, 2003 - 8:00 AM</t>
  </si>
  <si>
    <t>WNG STANDING COMMITTEE AGENDA - Thursday, Nov 13th, 2003 - 10:30 AM</t>
  </si>
  <si>
    <t>Summarize existing state of fast roaming and fast handoff</t>
  </si>
  <si>
    <t>Discuss if Task Group is necessary</t>
  </si>
  <si>
    <t>Discuss and vote to reauthorize Study Group</t>
  </si>
  <si>
    <t>Take submissions and presentations on solutions to fast roaming and fast handoff to be used to justify Task Group formation</t>
  </si>
  <si>
    <t>Work on PAR and 5 Criteria, with the goal to approve to forward to the full WG</t>
  </si>
  <si>
    <t>FR STUDY GROUP AGENDA - Tuesday, November 11, 2003 - 8:00AM-9:30PM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</si>
  <si>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</si>
  <si>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</si>
  <si>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</si>
  <si>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</si>
  <si>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</si>
  <si>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Review and Approve Minutes (N/A)</t>
  </si>
  <si>
    <t>All</t>
  </si>
  <si>
    <t>Existing State of Fast Roaming and Fast Handoff</t>
  </si>
  <si>
    <t>Summary of Existing State of Fast Roaming and Fast Handoff</t>
  </si>
  <si>
    <t>Presentations on Existing State of Fast Roaming and Fast Handoff</t>
  </si>
  <si>
    <t>Discussion if Task Group Needed</t>
  </si>
  <si>
    <t>Reauthorization of Study Group</t>
  </si>
  <si>
    <t>Why Reauthorization is Necessary</t>
  </si>
  <si>
    <t>Motion to Reauthorize Study Group</t>
  </si>
  <si>
    <t>Presentations on Proposals to Solve Fast Roaming and Fast Handoff</t>
  </si>
  <si>
    <t>Recess for Lunch</t>
  </si>
  <si>
    <t>Presentations for PAR and 5 Criteria</t>
  </si>
  <si>
    <t>Work on PAR and 5 Criteria</t>
  </si>
  <si>
    <t>Vote on PAR and 5 Criteria to Forward to WG (post in time for 4 hour deadline)</t>
  </si>
  <si>
    <t>Recess until Thursday</t>
  </si>
  <si>
    <t>FR STUDY GROUP AGENDA - Thursday, November 13, 2003 - 7:30PM-9:30PM</t>
  </si>
  <si>
    <t>Fix PAR and 5 Criteria and Reauthorization</t>
  </si>
  <si>
    <t>Vote on PAR and 5 Criteria and Reauthorization to Forward to WG</t>
  </si>
  <si>
    <t>802.11 - Fast Roaming / Fast Handoff</t>
  </si>
  <si>
    <t>CHAIR (INTERIM) - CLINT CHAPLIN</t>
  </si>
  <si>
    <t>Updates from on-going DSRC program - ASTM, ISO, IEEE P1609 &amp; P1556 WGs</t>
  </si>
  <si>
    <t>Review,  edit, approval of PAR</t>
  </si>
  <si>
    <t>Review,  edit, approval of criteria</t>
  </si>
  <si>
    <t>Organize, prepare for future Task Group effort</t>
  </si>
  <si>
    <t xml:space="preserve">REVIEW IEEE/802 &amp; 802.11 POLICIES and RULES </t>
  </si>
  <si>
    <t>ROLL CALL, INTRODUCTIONS</t>
  </si>
  <si>
    <t>REVIEW AND APPROVAL OF AGENDA</t>
  </si>
  <si>
    <t>REVIEW AND APPROVE MINUTES FROM SINGAPORE MEETING</t>
  </si>
  <si>
    <t xml:space="preserve">Status of existing DSRC program </t>
  </si>
  <si>
    <t xml:space="preserve">Review of PAR from Singapore meeting </t>
  </si>
  <si>
    <t>Review of 5 Criteria from Singapore meeting</t>
  </si>
  <si>
    <t>Review of intended WAVE standard</t>
  </si>
  <si>
    <t>Reconvene</t>
  </si>
  <si>
    <t xml:space="preserve">COMPLETE PAR AND CRITERIA </t>
  </si>
  <si>
    <t>Updates to PAR</t>
  </si>
  <si>
    <t>Updates to 5 Criteria</t>
  </si>
  <si>
    <t>CONTINUE PAR AND CRITERIA COMPLETION</t>
  </si>
  <si>
    <t>Review PAR updates</t>
  </si>
  <si>
    <t xml:space="preserve">Review 5 Criteria updates </t>
  </si>
  <si>
    <t>Plan future progression, program</t>
  </si>
  <si>
    <t>Review PAR updates, approve for submission to WG</t>
  </si>
  <si>
    <t xml:space="preserve">Review 5 Criteria updates, approve for submission to WG </t>
  </si>
  <si>
    <t>Adjourn for week</t>
  </si>
  <si>
    <t>Clint Chaplin</t>
  </si>
  <si>
    <t>FR SG Chair (Interim)</t>
  </si>
  <si>
    <t>cchaplin@sj.symbol.com</t>
  </si>
  <si>
    <t>TASK GROUP M AGENDA - Tuesday thru Wednesday November 11th-12th, 2003 - 1:30 PM - 6:00 PM (Inclusive)</t>
  </si>
  <si>
    <t>WAVE STUDY GROUP AGENDA - Thursday, November 13th, 2003 - 7:30 PM</t>
  </si>
  <si>
    <t>WAVE STUDY GROUP AGENDA - Thursday, November 13th, 2003 - 4:00 PM</t>
  </si>
  <si>
    <t>WAVE STUDY GROUP AGENDA - Thursday, November 13th, 2003 - 1:30 PM</t>
  </si>
  <si>
    <t>WAVE STUDY GROUP AGENDA - Thursday, November 13th, 2003 - 10:30 AM</t>
  </si>
  <si>
    <t>WAVE STUDY GROUP AGENDA - Thursday, November 13th, 2003 - 8:00 AM</t>
  </si>
  <si>
    <t>WAVE STUDY GROUP AGENDA - Tuesday, November 11, 2003 - 10:30 AM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</si>
  <si>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</si>
  <si>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</si>
  <si>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</si>
  <si>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</si>
  <si>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</si>
  <si>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</si>
  <si>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</si>
  <si>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</si>
  <si>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Matthew B. Shoemake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</si>
  <si>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</si>
  <si>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</si>
  <si>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</si>
  <si>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</si>
  <si>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</si>
  <si>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jfakatselis@globespanvirata.com</t>
  </si>
  <si>
    <t xml:space="preserve"> +1 (408) 474-7356 </t>
  </si>
  <si>
    <t xml:space="preserve"> +1 (321) 235-3423 </t>
  </si>
  <si>
    <t xml:space="preserve"> +1 (973) 236-6915 </t>
  </si>
  <si>
    <t xml:space="preserve"> +1 (913) 706-3777 </t>
  </si>
  <si>
    <t xml:space="preserve"> +1 (321) 259-0737 </t>
  </si>
  <si>
    <t xml:space="preserve"> +1 (512) 602-2454 </t>
  </si>
  <si>
    <t xml:space="preserve"> +1 (408) 474-5193</t>
  </si>
  <si>
    <t xml:space="preserve"> +1 (321) 729-4733 </t>
  </si>
  <si>
    <t xml:space="preserve">  +1 (330) 523-2067 </t>
  </si>
  <si>
    <t>  +1 (408) 773-5295</t>
  </si>
  <si>
    <t>   +1 (425) 865-4921</t>
  </si>
  <si>
    <t>  +1 (408) 635-2025</t>
  </si>
  <si>
    <t xml:space="preserve"> +1 (321) 729-5683 </t>
  </si>
  <si>
    <t xml:space="preserve"> +1 (503) 264-2727 </t>
  </si>
  <si>
    <t xml:space="preserve"> +1 (214) 480-2344 </t>
  </si>
  <si>
    <t xml:space="preserve"> +1 (617) 244-9203 </t>
  </si>
  <si>
    <t xml:space="preserve"> +1 (408) 528-2766</t>
  </si>
  <si>
    <t>IEEE 802.11 Chair</t>
  </si>
  <si>
    <t>Working Group</t>
  </si>
  <si>
    <t>WAVE SG Chair</t>
  </si>
  <si>
    <t>IEEE 802.11 WORKING GROUP OFFICERS</t>
  </si>
  <si>
    <t>802.11 - Wireless Access for the Vehicular Environment (formerly DSRC)</t>
  </si>
  <si>
    <t>Begin work on changes to draft for clarifications and corrections</t>
  </si>
  <si>
    <t>Take submissions &amp; presentations on solutions to fast roaming &amp; fast handoff to be used to justify Task Group formation</t>
  </si>
  <si>
    <t>Resolve LB#59 comments, generate a new version of the draft  work towards submitting a recirculation Ballot</t>
  </si>
  <si>
    <t>Reconfirm 802.11e PAR</t>
  </si>
  <si>
    <t>To resolve LB#59 comments, generate a new version of the draft  work towards submitting a recirculation Ballot</t>
  </si>
  <si>
    <t>Begin draft changes to standard to clarify areas identified in interpretation requests and list of work items developed</t>
  </si>
  <si>
    <t>MAY 2004 SESSION</t>
  </si>
  <si>
    <t>JANUARY 2004 SESSION - Vancouver, Canada - Hosted by IEEE 802 LMSC</t>
  </si>
  <si>
    <t>SEPTEMBER 2004 SESSION</t>
  </si>
  <si>
    <t>FUTURE SESSION LOCATIONS</t>
  </si>
  <si>
    <t>REVIEW INTERIM SESSIONS</t>
  </si>
  <si>
    <t>5.2.4</t>
  </si>
  <si>
    <t>Attendance, Policies &amp; Voting</t>
  </si>
  <si>
    <t>Ballots &amp; Documentation</t>
  </si>
  <si>
    <t>Minutes</t>
  </si>
  <si>
    <t>Communications &amp; Reports</t>
  </si>
  <si>
    <t>Standard &amp; Amendment(s) Coordination</t>
  </si>
  <si>
    <t>Wireless LANs Next Generation</t>
  </si>
  <si>
    <t>MAC Enhancements - QoS</t>
  </si>
  <si>
    <t>Enhanced Security Mechanisms</t>
  </si>
  <si>
    <t>4.9 - 5 GHz Operation in Japan</t>
  </si>
  <si>
    <t>Radio Resource Measurement</t>
  </si>
  <si>
    <t>Standard Maintenance</t>
  </si>
  <si>
    <t>High Throughput</t>
  </si>
  <si>
    <t>Fast Roaming / Fast Handoff</t>
  </si>
  <si>
    <t>Wireless Access for the Vehicular Environment (formerly DSRC)</t>
  </si>
  <si>
    <t>Assigned Numbers Authority (ANA) Lead</t>
  </si>
  <si>
    <t>21:30-22:00</t>
  </si>
  <si>
    <t>22:00-22:30</t>
  </si>
  <si>
    <t>T5</t>
  </si>
  <si>
    <t>802 Sponsored Tutorials (1-5) at Plenary Session</t>
  </si>
  <si>
    <t>802.11 Wireless Access Vehicular Environment (formerly DSRC) Study Group</t>
  </si>
  <si>
    <t>Hyatt Regency Albuquerque, 330 Tijeras, Albuquerque, NM 87102, USA</t>
  </si>
  <si>
    <t>R2</t>
  </si>
  <si>
    <t>ESS Mesh Network Interconnection Considerations</t>
  </si>
  <si>
    <t>Aoki</t>
  </si>
  <si>
    <t>Wireless Performance Predicton (WPP) Presentation</t>
  </si>
  <si>
    <t>WPP - Test tools and parameters</t>
  </si>
  <si>
    <t>WPP - The technology developers perspective</t>
  </si>
  <si>
    <t>WPP - Issues of devices and system developers</t>
  </si>
  <si>
    <t>WPP - The challenge faced by end users</t>
  </si>
  <si>
    <t>Wireless Interworking 1</t>
  </si>
  <si>
    <t>Wireless Interworking 2</t>
  </si>
  <si>
    <t>Wireless Interworking 3</t>
  </si>
  <si>
    <t>Wireless Interworking 4</t>
  </si>
  <si>
    <t>5.3.1</t>
  </si>
  <si>
    <t>5.3.2</t>
  </si>
  <si>
    <t>5.3.3</t>
  </si>
  <si>
    <t>http://ieee802.org/secmail/msg04364.html</t>
  </si>
  <si>
    <t>http://ieee802.org/secmail/msg04328.html</t>
  </si>
  <si>
    <t>http://ieee802.org/secmail/msg04305.html</t>
  </si>
  <si>
    <r>
      <t>802.1 Higher Layer LAN Protocols Working Group</t>
    </r>
    <r>
      <rPr>
        <b/>
        <sz val="10"/>
        <color indexed="10"/>
        <rFont val="Arial"/>
        <family val="2"/>
      </rPr>
      <t xml:space="preserve"> - KEY AGREEMENT</t>
    </r>
  </si>
  <si>
    <r>
      <t>802.3 Ethernet Working Group</t>
    </r>
    <r>
      <rPr>
        <b/>
        <sz val="10"/>
        <color indexed="10"/>
        <rFont val="Arial"/>
        <family val="2"/>
      </rPr>
      <t xml:space="preserve"> - 10GBASE-T</t>
    </r>
  </si>
  <si>
    <r>
      <t>802 Handoff Executive Committee Study Group</t>
    </r>
    <r>
      <rPr>
        <b/>
        <sz val="10"/>
        <color indexed="10"/>
        <rFont val="Arial"/>
        <family val="2"/>
      </rPr>
      <t xml:space="preserve"> - HANDOVER</t>
    </r>
  </si>
  <si>
    <t>CHAIR - CLINT CHAPLIN (INTERIM)</t>
  </si>
  <si>
    <t>7.2.1.7.1</t>
  </si>
  <si>
    <t>WAPI REQUIREMENT FOR CHINA</t>
  </si>
  <si>
    <t xml:space="preserve">PARs FOR APPROVAL AT 802 LMSC SEC Meeting - Friday, November, 14th, 2003 </t>
  </si>
  <si>
    <t>HALASZ / MATHEWS</t>
  </si>
  <si>
    <t>ULTRA WIDEBAND POSITION IN ITU</t>
  </si>
  <si>
    <t>"SPECIAL EVENT"</t>
  </si>
  <si>
    <t>MATHEWS / TAN / PAINE</t>
  </si>
  <si>
    <t>NETWORK VIRUS PROTECTION POLICY</t>
  </si>
  <si>
    <t>WG POLICIES &amp; PROCEDURES (OPERATING RULES) - Deferred from Monday</t>
  </si>
  <si>
    <t>LIAISON STATEMENT FROM IST-ROMANTIK, SPAIN - POSITION &amp; ACTIVITY</t>
  </si>
  <si>
    <t>ESS MESH NETWORKING STUDY GROUP MOTION</t>
  </si>
  <si>
    <t>CHOICE OF PASSPHASE FOR TGI</t>
  </si>
  <si>
    <t>WIRELESS PERFORMANCE PREDICTION STUDY GROUP MOTION</t>
  </si>
  <si>
    <t>HOWLEY</t>
  </si>
  <si>
    <t>MEMBERS INFORMATION</t>
  </si>
  <si>
    <t>TGI POSITIONING ON WAPI REGARDING CHINA + LIAISON LETTER</t>
  </si>
  <si>
    <t>2 CALL 11/03</t>
  </si>
  <si>
    <t>5.1.11.1</t>
  </si>
  <si>
    <t>NETWORK VIRUS PROTECTION POLICY - Deferred from Wednesday</t>
  </si>
  <si>
    <t>SHELLHAMMER (INTERIM)</t>
  </si>
  <si>
    <t>802.18 CHAIR - CARL STEVENSON / 802.19 CHAIR - STEVE SHELLHAMMER (INTERIM) / 802.20 CO-VICE-CHAIRS - MARK KLERER / JERRY UPTON</t>
  </si>
  <si>
    <t>CHAPLIN (INTERIM)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</si>
</sst>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5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24"/>
      <color indexed="63"/>
      <name val="Arial"/>
      <family val="2"/>
    </font>
    <font>
      <b/>
      <sz val="11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13"/>
      <name val="Arial"/>
      <family val="0"/>
    </font>
    <font>
      <u val="single"/>
      <sz val="8"/>
      <color indexed="13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9"/>
      <color indexed="9"/>
      <name val="Arial"/>
      <family val="0"/>
    </font>
    <font>
      <sz val="9"/>
      <color indexed="13"/>
      <name val="Arial"/>
      <family val="0"/>
    </font>
    <font>
      <sz val="16"/>
      <color indexed="9"/>
      <name val="Arial"/>
      <family val="2"/>
    </font>
    <font>
      <sz val="9"/>
      <name val="Arial"/>
      <family val="0"/>
    </font>
    <font>
      <sz val="11"/>
      <color indexed="9"/>
      <name val="Arial"/>
      <family val="0"/>
    </font>
    <font>
      <b/>
      <u val="single"/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06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center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164" fontId="26" fillId="5" borderId="0" xfId="23" applyNumberFormat="1" applyFont="1" applyFill="1" applyBorder="1" applyAlignment="1" applyProtection="1">
      <alignment horizontal="left" vertical="center" indent="2"/>
      <protection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0" fontId="48" fillId="23" borderId="0" xfId="0" applyFont="1" applyFill="1" applyBorder="1" applyAlignment="1">
      <alignment vertic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3" applyNumberFormat="1" applyFont="1" applyFill="1" applyBorder="1" applyAlignment="1" applyProtection="1">
      <alignment horizontal="center" vertical="center" wrapText="1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39" xfId="0" applyFont="1" applyFill="1" applyBorder="1" applyAlignment="1">
      <alignment horizontal="center" vertical="center"/>
    </xf>
    <xf numFmtId="0" fontId="76" fillId="4" borderId="19" xfId="0" applyFont="1" applyFill="1" applyBorder="1" applyAlignment="1">
      <alignment horizontal="center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6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6" xfId="0" applyNumberFormat="1" applyFont="1" applyFill="1" applyBorder="1" applyAlignment="1">
      <alignment horizontal="center" vertical="center"/>
    </xf>
    <xf numFmtId="191" fontId="76" fillId="4" borderId="24" xfId="0" applyNumberFormat="1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40" xfId="0" applyNumberFormat="1" applyFont="1" applyFill="1" applyBorder="1" applyAlignment="1">
      <alignment horizontal="center" vertical="center"/>
    </xf>
    <xf numFmtId="191" fontId="76" fillId="4" borderId="38" xfId="0" applyNumberFormat="1" applyFont="1" applyFill="1" applyBorder="1" applyAlignment="1">
      <alignment horizontal="center" vertical="center"/>
    </xf>
    <xf numFmtId="191" fontId="76" fillId="4" borderId="41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left" vertical="center" indent="2"/>
      <protection/>
    </xf>
    <xf numFmtId="164" fontId="49" fillId="0" borderId="0" xfId="22" applyNumberFormat="1" applyFont="1" applyFill="1" applyBorder="1" applyAlignment="1" applyProtection="1">
      <alignment horizontal="left" vertical="center"/>
      <protection/>
    </xf>
    <xf numFmtId="168" fontId="26" fillId="0" borderId="0" xfId="23" applyNumberFormat="1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 horizontal="left" vertical="center" indent="4"/>
    </xf>
    <xf numFmtId="164" fontId="26" fillId="0" borderId="0" xfId="2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8" fontId="52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23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44" xfId="0" applyNumberFormat="1" applyFont="1" applyFill="1" applyBorder="1" applyAlignment="1">
      <alignment horizontal="center" vertical="center"/>
    </xf>
    <xf numFmtId="171" fontId="13" fillId="16" borderId="45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44" xfId="0" applyNumberFormat="1" applyFont="1" applyFill="1" applyBorder="1" applyAlignment="1">
      <alignment horizontal="center" vertical="center"/>
    </xf>
    <xf numFmtId="171" fontId="13" fillId="17" borderId="45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5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91" fontId="0" fillId="4" borderId="24" xfId="0" applyNumberFormat="1" applyFont="1" applyFill="1" applyBorder="1" applyAlignment="1">
      <alignment horizontal="center" vertical="center"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50" fillId="5" borderId="0" xfId="22" applyFont="1" applyFill="1" applyBorder="1" applyAlignment="1">
      <alignment horizontal="left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0" fillId="28" borderId="0" xfId="0" applyFill="1" applyAlignment="1">
      <alignment/>
    </xf>
    <xf numFmtId="0" fontId="16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/>
    </xf>
    <xf numFmtId="0" fontId="0" fillId="28" borderId="0" xfId="0" applyFill="1" applyAlignment="1">
      <alignment horizontal="right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15" fillId="4" borderId="3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0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164" fontId="26" fillId="4" borderId="0" xfId="22" applyFont="1" applyFill="1" applyBorder="1" applyAlignment="1">
      <alignment horizontal="left" vertical="center" indent="2"/>
      <protection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/>
    </xf>
    <xf numFmtId="0" fontId="34" fillId="6" borderId="0" xfId="0" applyFont="1" applyFill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0" fontId="86" fillId="3" borderId="0" xfId="0" applyFont="1" applyFill="1" applyBorder="1" applyAlignment="1">
      <alignment horizontal="center" wrapText="1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191" fontId="76" fillId="2" borderId="28" xfId="0" applyNumberFormat="1" applyFont="1" applyFill="1" applyBorder="1" applyAlignment="1">
      <alignment horizontal="center" vertical="center"/>
    </xf>
    <xf numFmtId="191" fontId="66" fillId="3" borderId="28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26" borderId="28" xfId="0" applyFont="1" applyFill="1" applyBorder="1" applyAlignment="1">
      <alignment horizontal="center" vertical="center"/>
    </xf>
    <xf numFmtId="191" fontId="20" fillId="9" borderId="28" xfId="0" applyNumberFormat="1" applyFont="1" applyFill="1" applyBorder="1" applyAlignment="1">
      <alignment horizontal="center" vertical="center"/>
    </xf>
    <xf numFmtId="191" fontId="76" fillId="7" borderId="28" xfId="0" applyNumberFormat="1" applyFont="1" applyFill="1" applyBorder="1" applyAlignment="1">
      <alignment horizontal="center" vertical="center"/>
    </xf>
    <xf numFmtId="191" fontId="76" fillId="25" borderId="28" xfId="0" applyNumberFormat="1" applyFont="1" applyFill="1" applyBorder="1" applyAlignment="1">
      <alignment horizontal="center" vertical="center"/>
    </xf>
    <xf numFmtId="191" fontId="76" fillId="25" borderId="41" xfId="0" applyNumberFormat="1" applyFont="1" applyFill="1" applyBorder="1" applyAlignment="1">
      <alignment horizontal="center" vertical="center"/>
    </xf>
    <xf numFmtId="191" fontId="20" fillId="12" borderId="28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8" fillId="3" borderId="27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9" fillId="9" borderId="27" xfId="0" applyFont="1" applyFill="1" applyBorder="1" applyAlignment="1">
      <alignment horizontal="center" vertical="center"/>
    </xf>
    <xf numFmtId="0" fontId="89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9" fillId="12" borderId="27" xfId="0" applyFont="1" applyFill="1" applyBorder="1" applyAlignment="1">
      <alignment horizontal="center" vertical="center"/>
    </xf>
    <xf numFmtId="0" fontId="89" fillId="12" borderId="28" xfId="0" applyFont="1" applyFill="1" applyBorder="1" applyAlignment="1">
      <alignment horizontal="center" vertical="center"/>
    </xf>
    <xf numFmtId="0" fontId="89" fillId="24" borderId="27" xfId="0" applyFont="1" applyFill="1" applyBorder="1" applyAlignment="1">
      <alignment horizontal="center" vertical="center"/>
    </xf>
    <xf numFmtId="0" fontId="89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9" fillId="13" borderId="27" xfId="0" applyFont="1" applyFill="1" applyBorder="1" applyAlignment="1">
      <alignment horizontal="center" vertical="center"/>
    </xf>
    <xf numFmtId="0" fontId="89" fillId="13" borderId="28" xfId="0" applyFont="1" applyFill="1" applyBorder="1" applyAlignment="1">
      <alignment horizontal="center" vertical="center"/>
    </xf>
    <xf numFmtId="0" fontId="89" fillId="10" borderId="27" xfId="0" applyFont="1" applyFill="1" applyBorder="1" applyAlignment="1">
      <alignment horizontal="center" vertical="center"/>
    </xf>
    <xf numFmtId="0" fontId="89" fillId="10" borderId="28" xfId="0" applyFont="1" applyFill="1" applyBorder="1" applyAlignment="1">
      <alignment horizontal="center" vertical="center"/>
    </xf>
    <xf numFmtId="0" fontId="89" fillId="26" borderId="27" xfId="0" applyFont="1" applyFill="1" applyBorder="1" applyAlignment="1">
      <alignment horizontal="center" vertical="center"/>
    </xf>
    <xf numFmtId="0" fontId="89" fillId="26" borderId="28" xfId="0" applyFont="1" applyFill="1" applyBorder="1" applyAlignment="1">
      <alignment horizontal="center" vertical="center"/>
    </xf>
    <xf numFmtId="0" fontId="79" fillId="29" borderId="48" xfId="0" applyFont="1" applyFill="1" applyBorder="1" applyAlignment="1">
      <alignment horizontal="center" vertical="center"/>
    </xf>
    <xf numFmtId="0" fontId="79" fillId="30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9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8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9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9" fillId="12" borderId="28" xfId="0" applyNumberFormat="1" applyFont="1" applyFill="1" applyBorder="1" applyAlignment="1" applyProtection="1">
      <alignment horizontal="center" vertical="center"/>
      <protection/>
    </xf>
    <xf numFmtId="172" fontId="89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9" fillId="18" borderId="28" xfId="0" applyNumberFormat="1" applyFont="1" applyFill="1" applyBorder="1" applyAlignment="1" applyProtection="1">
      <alignment horizontal="center" vertical="center"/>
      <protection/>
    </xf>
    <xf numFmtId="0" fontId="89" fillId="18" borderId="27" xfId="0" applyFont="1" applyFill="1" applyBorder="1" applyAlignment="1">
      <alignment horizontal="center" vertical="center"/>
    </xf>
    <xf numFmtId="0" fontId="89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9" fillId="13" borderId="28" xfId="0" applyNumberFormat="1" applyFont="1" applyFill="1" applyBorder="1" applyAlignment="1" applyProtection="1">
      <alignment horizontal="center" vertical="center"/>
      <protection/>
    </xf>
    <xf numFmtId="172" fontId="89" fillId="10" borderId="28" xfId="0" applyNumberFormat="1" applyFont="1" applyFill="1" applyBorder="1" applyAlignment="1" applyProtection="1">
      <alignment horizontal="center" vertical="center"/>
      <protection/>
    </xf>
    <xf numFmtId="172" fontId="89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41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41" xfId="0" applyFont="1" applyFill="1" applyBorder="1" applyAlignment="1">
      <alignment horizontal="center" vertical="center"/>
    </xf>
    <xf numFmtId="0" fontId="91" fillId="6" borderId="52" xfId="0" applyFont="1" applyFill="1" applyBorder="1" applyAlignment="1">
      <alignment horizontal="center" vertical="center"/>
    </xf>
    <xf numFmtId="0" fontId="91" fillId="6" borderId="51" xfId="0" applyFont="1" applyFill="1" applyBorder="1" applyAlignment="1">
      <alignment horizontal="center" vertical="center"/>
    </xf>
    <xf numFmtId="0" fontId="91" fillId="6" borderId="41" xfId="0" applyFont="1" applyFill="1" applyBorder="1" applyAlignment="1">
      <alignment horizontal="center" vertical="center"/>
    </xf>
    <xf numFmtId="0" fontId="92" fillId="6" borderId="46" xfId="0" applyFont="1" applyFill="1" applyBorder="1" applyAlignment="1">
      <alignment horizontal="center" vertical="center"/>
    </xf>
    <xf numFmtId="0" fontId="92" fillId="6" borderId="22" xfId="0" applyFont="1" applyFill="1" applyBorder="1" applyAlignment="1">
      <alignment horizontal="center" vertical="center"/>
    </xf>
    <xf numFmtId="0" fontId="92" fillId="6" borderId="27" xfId="0" applyFont="1" applyFill="1" applyBorder="1" applyAlignment="1">
      <alignment horizontal="center" vertical="center"/>
    </xf>
    <xf numFmtId="0" fontId="92" fillId="6" borderId="51" xfId="0" applyFont="1" applyFill="1" applyBorder="1" applyAlignment="1">
      <alignment horizontal="center" vertical="center"/>
    </xf>
    <xf numFmtId="0" fontId="43" fillId="31" borderId="52" xfId="0" applyFont="1" applyFill="1" applyBorder="1" applyAlignment="1">
      <alignment horizontal="center" vertical="center"/>
    </xf>
    <xf numFmtId="0" fontId="43" fillId="31" borderId="4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89" fillId="26" borderId="26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 wrapText="1"/>
    </xf>
    <xf numFmtId="0" fontId="79" fillId="7" borderId="26" xfId="0" applyFont="1" applyFill="1" applyBorder="1" applyAlignment="1">
      <alignment horizontal="center" vertical="center"/>
    </xf>
    <xf numFmtId="0" fontId="88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9" fillId="9" borderId="26" xfId="0" applyFont="1" applyFill="1" applyBorder="1" applyAlignment="1">
      <alignment horizontal="center" vertical="center"/>
    </xf>
    <xf numFmtId="0" fontId="89" fillId="12" borderId="26" xfId="0" applyFont="1" applyFill="1" applyBorder="1" applyAlignment="1">
      <alignment horizontal="center" vertical="center"/>
    </xf>
    <xf numFmtId="0" fontId="89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9" fillId="13" borderId="26" xfId="0" applyFont="1" applyFill="1" applyBorder="1" applyAlignment="1">
      <alignment horizontal="center" vertical="center"/>
    </xf>
    <xf numFmtId="0" fontId="89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4" fillId="23" borderId="12" xfId="0" applyFont="1" applyFill="1" applyBorder="1" applyAlignment="1">
      <alignment vertical="center" wrapText="1"/>
    </xf>
    <xf numFmtId="0" fontId="44" fillId="23" borderId="0" xfId="0" applyFont="1" applyFill="1" applyBorder="1" applyAlignment="1">
      <alignment vertical="center" wrapText="1"/>
    </xf>
    <xf numFmtId="0" fontId="44" fillId="23" borderId="13" xfId="0" applyFont="1" applyFill="1" applyBorder="1" applyAlignment="1">
      <alignment vertical="center" wrapText="1"/>
    </xf>
    <xf numFmtId="0" fontId="41" fillId="23" borderId="54" xfId="0" applyFont="1" applyFill="1" applyBorder="1" applyAlignment="1">
      <alignment vertical="center"/>
    </xf>
    <xf numFmtId="0" fontId="41" fillId="23" borderId="2" xfId="0" applyFont="1" applyFill="1" applyBorder="1" applyAlignment="1">
      <alignment vertical="center"/>
    </xf>
    <xf numFmtId="0" fontId="41" fillId="23" borderId="32" xfId="0" applyFont="1" applyFill="1" applyBorder="1" applyAlignment="1">
      <alignment vertical="center"/>
    </xf>
    <xf numFmtId="0" fontId="41" fillId="23" borderId="12" xfId="0" applyFont="1" applyFill="1" applyBorder="1" applyAlignment="1">
      <alignment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42" fillId="6" borderId="3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8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9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9" fillId="12" borderId="24" xfId="0" applyFont="1" applyFill="1" applyBorder="1" applyAlignment="1">
      <alignment horizontal="center" vertical="center"/>
    </xf>
    <xf numFmtId="0" fontId="89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9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9" fillId="13" borderId="24" xfId="0" applyFont="1" applyFill="1" applyBorder="1" applyAlignment="1">
      <alignment horizontal="center" vertical="center"/>
    </xf>
    <xf numFmtId="0" fontId="89" fillId="26" borderId="24" xfId="0" applyFont="1" applyFill="1" applyBorder="1" applyAlignment="1">
      <alignment horizontal="center" vertical="center"/>
    </xf>
    <xf numFmtId="0" fontId="89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8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9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9" fillId="12" borderId="26" xfId="0" applyNumberFormat="1" applyFont="1" applyFill="1" applyBorder="1" applyAlignment="1">
      <alignment horizontal="center" vertical="center"/>
    </xf>
    <xf numFmtId="170" fontId="89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9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9" fillId="13" borderId="26" xfId="0" applyNumberFormat="1" applyFont="1" applyFill="1" applyBorder="1" applyAlignment="1">
      <alignment horizontal="center" vertical="center"/>
    </xf>
    <xf numFmtId="170" fontId="89" fillId="26" borderId="26" xfId="0" applyNumberFormat="1" applyFont="1" applyFill="1" applyBorder="1" applyAlignment="1">
      <alignment horizontal="center" vertical="center"/>
    </xf>
    <xf numFmtId="170" fontId="89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9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49" fillId="4" borderId="0" xfId="23" applyFont="1" applyFill="1" applyBorder="1" applyAlignment="1">
      <alignment horizontal="center" vertical="center"/>
      <protection/>
    </xf>
    <xf numFmtId="164" fontId="49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27" fillId="4" borderId="0" xfId="23" applyNumberFormat="1" applyFont="1" applyFill="1" applyBorder="1" applyAlignment="1">
      <alignment horizontal="center" vertical="center"/>
      <protection/>
    </xf>
    <xf numFmtId="164" fontId="27" fillId="4" borderId="0" xfId="23" applyFont="1" applyFill="1" applyBorder="1" applyAlignment="1">
      <alignment horizontal="center" vertical="center"/>
      <protection/>
    </xf>
    <xf numFmtId="0" fontId="48" fillId="5" borderId="0" xfId="0" applyFont="1" applyFill="1" applyBorder="1" applyAlignment="1">
      <alignment vertical="center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22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5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8" fontId="23" fillId="3" borderId="0" xfId="22" applyNumberFormat="1" applyFont="1" applyFill="1" applyAlignment="1" applyProtection="1">
      <alignment vertical="center"/>
      <protection/>
    </xf>
    <xf numFmtId="0" fontId="55" fillId="3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84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6" fillId="3" borderId="0" xfId="0" applyFont="1" applyFill="1" applyBorder="1" applyAlignment="1">
      <alignment/>
    </xf>
    <xf numFmtId="0" fontId="84" fillId="3" borderId="0" xfId="0" applyFont="1" applyFill="1" applyBorder="1" applyAlignment="1">
      <alignment horizontal="center"/>
    </xf>
    <xf numFmtId="0" fontId="87" fillId="3" borderId="0" xfId="2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7" fillId="3" borderId="0" xfId="21" applyFont="1" applyFill="1" applyBorder="1" applyAlignment="1">
      <alignment horizontal="center" vertical="top" wrapText="1"/>
    </xf>
    <xf numFmtId="0" fontId="28" fillId="9" borderId="55" xfId="0" applyFont="1" applyFill="1" applyBorder="1" applyAlignment="1">
      <alignment horizontal="center" wrapText="1"/>
    </xf>
    <xf numFmtId="0" fontId="99" fillId="9" borderId="55" xfId="0" applyFont="1" applyFill="1" applyBorder="1" applyAlignment="1">
      <alignment horizontal="center" vertical="top" wrapText="1"/>
    </xf>
    <xf numFmtId="0" fontId="99" fillId="9" borderId="55" xfId="0" applyFont="1" applyFill="1" applyBorder="1" applyAlignment="1">
      <alignment horizontal="center" wrapText="1"/>
    </xf>
    <xf numFmtId="0" fontId="87" fillId="9" borderId="56" xfId="21" applyFont="1" applyFill="1" applyBorder="1" applyAlignment="1">
      <alignment horizontal="center" vertical="top" wrapText="1"/>
    </xf>
    <xf numFmtId="0" fontId="28" fillId="3" borderId="55" xfId="0" applyFont="1" applyFill="1" applyBorder="1" applyAlignment="1">
      <alignment horizontal="center" wrapText="1"/>
    </xf>
    <xf numFmtId="0" fontId="85" fillId="3" borderId="55" xfId="0" applyFont="1" applyFill="1" applyBorder="1" applyAlignment="1">
      <alignment horizontal="center" vertical="top" wrapText="1"/>
    </xf>
    <xf numFmtId="0" fontId="99" fillId="3" borderId="55" xfId="0" applyFont="1" applyFill="1" applyBorder="1" applyAlignment="1">
      <alignment horizontal="center" wrapText="1"/>
    </xf>
    <xf numFmtId="0" fontId="87" fillId="3" borderId="56" xfId="21" applyFont="1" applyFill="1" applyBorder="1" applyAlignment="1">
      <alignment horizontal="center" vertical="top" wrapText="1"/>
    </xf>
    <xf numFmtId="0" fontId="86" fillId="3" borderId="55" xfId="0" applyFont="1" applyFill="1" applyBorder="1" applyAlignment="1">
      <alignment horizontal="center" vertical="top" wrapText="1"/>
    </xf>
    <xf numFmtId="0" fontId="28" fillId="26" borderId="55" xfId="0" applyFont="1" applyFill="1" applyBorder="1" applyAlignment="1">
      <alignment horizontal="center" wrapText="1"/>
    </xf>
    <xf numFmtId="0" fontId="86" fillId="26" borderId="55" xfId="0" applyFont="1" applyFill="1" applyBorder="1" applyAlignment="1">
      <alignment horizontal="center" vertical="top" wrapText="1"/>
    </xf>
    <xf numFmtId="0" fontId="99" fillId="26" borderId="55" xfId="0" applyFont="1" applyFill="1" applyBorder="1" applyAlignment="1">
      <alignment horizontal="center" wrapText="1"/>
    </xf>
    <xf numFmtId="0" fontId="87" fillId="26" borderId="56" xfId="21" applyFont="1" applyFill="1" applyBorder="1" applyAlignment="1">
      <alignment horizontal="center" vertical="top" wrapText="1"/>
    </xf>
    <xf numFmtId="0" fontId="100" fillId="26" borderId="55" xfId="0" applyFont="1" applyFill="1" applyBorder="1" applyAlignment="1">
      <alignment horizontal="center" vertical="top" wrapText="1"/>
    </xf>
    <xf numFmtId="0" fontId="28" fillId="18" borderId="55" xfId="0" applyFont="1" applyFill="1" applyBorder="1" applyAlignment="1">
      <alignment horizontal="center" wrapText="1"/>
    </xf>
    <xf numFmtId="0" fontId="85" fillId="18" borderId="55" xfId="0" applyFont="1" applyFill="1" applyBorder="1" applyAlignment="1">
      <alignment horizontal="center" vertical="top" wrapText="1"/>
    </xf>
    <xf numFmtId="0" fontId="99" fillId="18" borderId="55" xfId="0" applyFont="1" applyFill="1" applyBorder="1" applyAlignment="1">
      <alignment horizontal="center" wrapText="1"/>
    </xf>
    <xf numFmtId="0" fontId="87" fillId="18" borderId="56" xfId="21" applyFont="1" applyFill="1" applyBorder="1" applyAlignment="1">
      <alignment horizontal="center" vertical="top" wrapText="1"/>
    </xf>
    <xf numFmtId="0" fontId="28" fillId="32" borderId="55" xfId="0" applyFont="1" applyFill="1" applyBorder="1" applyAlignment="1">
      <alignment horizontal="center" wrapText="1"/>
    </xf>
    <xf numFmtId="0" fontId="85" fillId="32" borderId="55" xfId="0" applyFont="1" applyFill="1" applyBorder="1" applyAlignment="1">
      <alignment horizontal="center" vertical="top" wrapText="1"/>
    </xf>
    <xf numFmtId="0" fontId="99" fillId="32" borderId="55" xfId="0" applyFont="1" applyFill="1" applyBorder="1" applyAlignment="1">
      <alignment horizontal="center" wrapText="1"/>
    </xf>
    <xf numFmtId="0" fontId="87" fillId="32" borderId="56" xfId="21" applyFont="1" applyFill="1" applyBorder="1" applyAlignment="1">
      <alignment horizontal="center" vertical="top" wrapText="1"/>
    </xf>
    <xf numFmtId="0" fontId="87" fillId="33" borderId="56" xfId="21" applyFont="1" applyFill="1" applyBorder="1" applyAlignment="1">
      <alignment horizontal="center" vertical="top" wrapText="1"/>
    </xf>
    <xf numFmtId="0" fontId="28" fillId="8" borderId="55" xfId="0" applyFont="1" applyFill="1" applyBorder="1" applyAlignment="1">
      <alignment horizontal="center" wrapText="1"/>
    </xf>
    <xf numFmtId="0" fontId="99" fillId="8" borderId="55" xfId="0" applyFont="1" applyFill="1" applyBorder="1" applyAlignment="1">
      <alignment horizontal="center" wrapText="1"/>
    </xf>
    <xf numFmtId="0" fontId="87" fillId="8" borderId="56" xfId="21" applyFont="1" applyFill="1" applyBorder="1" applyAlignment="1">
      <alignment horizontal="center" vertical="top" wrapText="1"/>
    </xf>
    <xf numFmtId="0" fontId="28" fillId="34" borderId="55" xfId="0" applyFont="1" applyFill="1" applyBorder="1" applyAlignment="1">
      <alignment horizontal="center" wrapText="1"/>
    </xf>
    <xf numFmtId="0" fontId="85" fillId="34" borderId="55" xfId="0" applyFont="1" applyFill="1" applyBorder="1" applyAlignment="1">
      <alignment horizontal="center" vertical="top" wrapText="1"/>
    </xf>
    <xf numFmtId="0" fontId="99" fillId="34" borderId="55" xfId="0" applyFont="1" applyFill="1" applyBorder="1" applyAlignment="1">
      <alignment horizontal="center" wrapText="1"/>
    </xf>
    <xf numFmtId="0" fontId="87" fillId="34" borderId="56" xfId="21" applyFont="1" applyFill="1" applyBorder="1" applyAlignment="1">
      <alignment horizontal="center" vertical="top" wrapText="1"/>
    </xf>
    <xf numFmtId="0" fontId="28" fillId="34" borderId="55" xfId="0" applyFont="1" applyFill="1" applyBorder="1" applyAlignment="1">
      <alignment horizontal="center" vertical="top" wrapText="1"/>
    </xf>
    <xf numFmtId="0" fontId="86" fillId="3" borderId="55" xfId="0" applyFont="1" applyFill="1" applyBorder="1" applyAlignment="1">
      <alignment horizontal="center" wrapText="1"/>
    </xf>
    <xf numFmtId="0" fontId="84" fillId="2" borderId="56" xfId="0" applyFont="1" applyFill="1" applyBorder="1" applyAlignment="1">
      <alignment horizontal="center" vertical="center" wrapText="1"/>
    </xf>
    <xf numFmtId="0" fontId="85" fillId="8" borderId="55" xfId="0" applyFont="1" applyFill="1" applyBorder="1" applyAlignment="1">
      <alignment horizontal="center" vertical="top" wrapText="1"/>
    </xf>
    <xf numFmtId="0" fontId="27" fillId="2" borderId="5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2" fillId="2" borderId="57" xfId="0" applyFont="1" applyFill="1" applyBorder="1" applyAlignment="1">
      <alignment horizontal="center" vertical="center" wrapText="1"/>
    </xf>
    <xf numFmtId="0" fontId="85" fillId="33" borderId="55" xfId="0" applyFont="1" applyFill="1" applyBorder="1" applyAlignment="1">
      <alignment horizontal="center" vertical="top" wrapText="1"/>
    </xf>
    <xf numFmtId="0" fontId="28" fillId="33" borderId="55" xfId="0" applyFont="1" applyFill="1" applyBorder="1" applyAlignment="1">
      <alignment horizontal="center" wrapText="1"/>
    </xf>
    <xf numFmtId="0" fontId="99" fillId="33" borderId="55" xfId="0" applyFont="1" applyFill="1" applyBorder="1" applyAlignment="1">
      <alignment horizontal="center" wrapText="1"/>
    </xf>
    <xf numFmtId="171" fontId="13" fillId="15" borderId="0" xfId="0" applyNumberFormat="1" applyFont="1" applyFill="1" applyBorder="1" applyAlignment="1">
      <alignment horizontal="center" vertical="center"/>
    </xf>
    <xf numFmtId="171" fontId="12" fillId="15" borderId="0" xfId="0" applyNumberFormat="1" applyFont="1" applyFill="1" applyBorder="1" applyAlignment="1">
      <alignment horizontal="center" vertical="center"/>
    </xf>
    <xf numFmtId="0" fontId="42" fillId="15" borderId="31" xfId="0" applyFont="1" applyFill="1" applyBorder="1" applyAlignment="1">
      <alignment horizontal="center" vertical="center" wrapText="1"/>
    </xf>
    <xf numFmtId="0" fontId="42" fillId="23" borderId="10" xfId="0" applyFont="1" applyFill="1" applyBorder="1" applyAlignment="1">
      <alignment vertical="center" wrapText="1"/>
    </xf>
    <xf numFmtId="0" fontId="42" fillId="23" borderId="0" xfId="0" applyFont="1" applyFill="1" applyBorder="1" applyAlignment="1">
      <alignment vertical="center" wrapText="1"/>
    </xf>
    <xf numFmtId="171" fontId="13" fillId="23" borderId="0" xfId="0" applyNumberFormat="1" applyFont="1" applyFill="1" applyBorder="1" applyAlignment="1">
      <alignment horizontal="center" vertical="center"/>
    </xf>
    <xf numFmtId="0" fontId="79" fillId="22" borderId="5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3" fillId="5" borderId="0" xfId="22" applyNumberFormat="1" applyFont="1" applyFill="1" applyBorder="1" applyAlignment="1" applyProtection="1" quotePrefix="1">
      <alignment horizontal="left" vertical="center"/>
      <protection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164" fontId="53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wrapText="1"/>
      <protection/>
    </xf>
    <xf numFmtId="49" fontId="10" fillId="5" borderId="0" xfId="0" applyNumberFormat="1" applyFont="1" applyFill="1" applyBorder="1" applyAlignment="1">
      <alignment horizontal="center" vertical="center" wrapText="1"/>
    </xf>
    <xf numFmtId="164" fontId="104" fillId="4" borderId="0" xfId="21" applyNumberFormat="1" applyFont="1" applyFill="1" applyBorder="1" applyAlignment="1" applyProtection="1">
      <alignment horizontal="left" vertical="center"/>
      <protection/>
    </xf>
    <xf numFmtId="164" fontId="104" fillId="4" borderId="5" xfId="21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8"/>
      <protection/>
    </xf>
    <xf numFmtId="0" fontId="49" fillId="4" borderId="0" xfId="0" applyFont="1" applyFill="1" applyBorder="1" applyAlignment="1">
      <alignment horizontal="left" vertical="center"/>
    </xf>
    <xf numFmtId="168" fontId="49" fillId="4" borderId="0" xfId="0" applyNumberFormat="1" applyFont="1" applyFill="1" applyBorder="1" applyAlignment="1" applyProtection="1">
      <alignment horizontal="center" vertical="center"/>
      <protection/>
    </xf>
    <xf numFmtId="0" fontId="50" fillId="4" borderId="0" xfId="0" applyFont="1" applyFill="1" applyBorder="1" applyAlignment="1">
      <alignment horizontal="left" vertical="center"/>
    </xf>
    <xf numFmtId="164" fontId="49" fillId="5" borderId="0" xfId="22" applyFont="1" applyFill="1" applyBorder="1" applyAlignment="1">
      <alignment horizontal="left" vertical="center" indent="2"/>
      <protection/>
    </xf>
    <xf numFmtId="164" fontId="49" fillId="5" borderId="0" xfId="0" applyNumberFormat="1" applyFont="1" applyFill="1" applyBorder="1" applyAlignment="1" applyProtection="1">
      <alignment horizontal="left" vertical="center"/>
      <protection/>
    </xf>
    <xf numFmtId="0" fontId="49" fillId="5" borderId="0" xfId="22" applyNumberFormat="1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left" vertical="center" indent="2"/>
      <protection/>
    </xf>
    <xf numFmtId="164" fontId="49" fillId="4" borderId="0" xfId="0" applyNumberFormat="1" applyFont="1" applyFill="1" applyBorder="1" applyAlignment="1" applyProtection="1">
      <alignment horizontal="left" vertical="center" indent="2"/>
      <protection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0" fontId="49" fillId="4" borderId="0" xfId="22" applyNumberFormat="1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2"/>
      <protection/>
    </xf>
    <xf numFmtId="168" fontId="25" fillId="4" borderId="0" xfId="22" applyNumberFormat="1" applyFont="1" applyFill="1" applyBorder="1" applyAlignment="1" applyProtection="1">
      <alignment horizontal="center" vertical="center"/>
      <protection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0" fontId="26" fillId="21" borderId="5" xfId="0" applyFont="1" applyFill="1" applyBorder="1" applyAlignment="1">
      <alignment horizontal="center" wrapText="1"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59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44" fillId="9" borderId="27" xfId="0" applyFont="1" applyFill="1" applyBorder="1" applyAlignment="1">
      <alignment horizontal="center" vertical="center" wrapText="1"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21" borderId="3" xfId="0" applyFont="1" applyFill="1" applyBorder="1" applyAlignment="1">
      <alignment horizont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8" fillId="4" borderId="0" xfId="22" applyFont="1" applyFill="1" applyBorder="1" applyAlignment="1">
      <alignment horizontal="left" vertical="center"/>
      <protection/>
    </xf>
    <xf numFmtId="164" fontId="7" fillId="4" borderId="0" xfId="22" applyFont="1" applyFill="1" applyBorder="1" applyAlignment="1">
      <alignment horizontal="left" vertical="center" indent="6"/>
      <protection/>
    </xf>
    <xf numFmtId="164" fontId="7" fillId="4" borderId="0" xfId="22" applyNumberFormat="1" applyFont="1" applyFill="1" applyBorder="1" applyAlignment="1" applyProtection="1">
      <alignment horizontal="center" vertical="center"/>
      <protection/>
    </xf>
    <xf numFmtId="168" fontId="7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3" applyNumberFormat="1" applyFont="1" applyFill="1" applyBorder="1" applyAlignment="1" applyProtection="1">
      <alignment horizontal="left" vertical="center" indent="2"/>
      <protection/>
    </xf>
    <xf numFmtId="168" fontId="25" fillId="4" borderId="0" xfId="23" applyNumberFormat="1" applyFont="1" applyFill="1" applyBorder="1" applyAlignment="1" applyProtection="1">
      <alignment horizontal="center" vertical="center"/>
      <protection/>
    </xf>
    <xf numFmtId="164" fontId="49" fillId="4" borderId="0" xfId="22" applyFont="1" applyFill="1" applyBorder="1" applyAlignment="1">
      <alignment horizontal="left" vertical="center"/>
      <protection/>
    </xf>
    <xf numFmtId="0" fontId="73" fillId="12" borderId="47" xfId="0" applyFont="1" applyFill="1" applyBorder="1" applyAlignment="1">
      <alignment horizontal="center" vertical="center"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6" xfId="0" applyFont="1" applyFill="1" applyBorder="1" applyAlignment="1">
      <alignment horizontal="center" vertical="center"/>
    </xf>
    <xf numFmtId="164" fontId="49" fillId="4" borderId="0" xfId="22" applyNumberFormat="1" applyFont="1" applyFill="1" applyBorder="1" applyAlignment="1" applyProtection="1" quotePrefix="1">
      <alignment horizontal="left" vertical="center"/>
      <protection/>
    </xf>
    <xf numFmtId="164" fontId="49" fillId="4" borderId="5" xfId="22" applyNumberFormat="1" applyFont="1" applyFill="1" applyBorder="1" applyAlignment="1" applyProtection="1">
      <alignment horizontal="center" vertical="center" wrapText="1"/>
      <protection/>
    </xf>
    <xf numFmtId="168" fontId="77" fillId="5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Alignment="1">
      <alignment vertical="center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75" fillId="28" borderId="0" xfId="0" applyFont="1" applyFill="1" applyAlignment="1">
      <alignment/>
    </xf>
    <xf numFmtId="0" fontId="0" fillId="0" borderId="0" xfId="0" applyAlignment="1">
      <alignment/>
    </xf>
    <xf numFmtId="0" fontId="85" fillId="32" borderId="55" xfId="0" applyFont="1" applyFill="1" applyBorder="1" applyAlignment="1">
      <alignment horizontal="center" vertical="top" wrapText="1"/>
    </xf>
    <xf numFmtId="0" fontId="101" fillId="9" borderId="61" xfId="0" applyFont="1" applyFill="1" applyBorder="1" applyAlignment="1">
      <alignment horizontal="center" vertical="center" wrapText="1"/>
    </xf>
    <xf numFmtId="0" fontId="101" fillId="9" borderId="62" xfId="0" applyFont="1" applyFill="1" applyBorder="1" applyAlignment="1">
      <alignment horizontal="center" vertical="center" wrapText="1"/>
    </xf>
    <xf numFmtId="0" fontId="101" fillId="9" borderId="63" xfId="0" applyFont="1" applyFill="1" applyBorder="1" applyAlignment="1">
      <alignment horizontal="center" vertical="center" wrapText="1"/>
    </xf>
    <xf numFmtId="0" fontId="101" fillId="9" borderId="64" xfId="0" applyFont="1" applyFill="1" applyBorder="1" applyAlignment="1">
      <alignment horizontal="center" vertical="center" wrapText="1"/>
    </xf>
    <xf numFmtId="0" fontId="101" fillId="9" borderId="65" xfId="0" applyFont="1" applyFill="1" applyBorder="1" applyAlignment="1">
      <alignment horizontal="center" vertical="center" wrapText="1"/>
    </xf>
    <xf numFmtId="0" fontId="101" fillId="9" borderId="66" xfId="0" applyFont="1" applyFill="1" applyBorder="1" applyAlignment="1">
      <alignment horizontal="center" vertical="center" wrapText="1"/>
    </xf>
    <xf numFmtId="0" fontId="103" fillId="9" borderId="55" xfId="0" applyFont="1" applyFill="1" applyBorder="1" applyAlignment="1">
      <alignment horizontal="center" vertical="top" wrapText="1"/>
    </xf>
    <xf numFmtId="0" fontId="100" fillId="26" borderId="55" xfId="0" applyFont="1" applyFill="1" applyBorder="1" applyAlignment="1">
      <alignment horizontal="center" vertical="top" wrapText="1"/>
    </xf>
    <xf numFmtId="0" fontId="86" fillId="26" borderId="55" xfId="0" applyFont="1" applyFill="1" applyBorder="1" applyAlignment="1">
      <alignment horizontal="center" vertical="top" wrapText="1"/>
    </xf>
    <xf numFmtId="0" fontId="86" fillId="3" borderId="55" xfId="0" applyFont="1" applyFill="1" applyBorder="1" applyAlignment="1">
      <alignment horizontal="center" vertical="top" wrapText="1"/>
    </xf>
    <xf numFmtId="0" fontId="85" fillId="18" borderId="55" xfId="0" applyFont="1" applyFill="1" applyBorder="1" applyAlignment="1">
      <alignment horizontal="center" vertical="top" wrapText="1"/>
    </xf>
    <xf numFmtId="0" fontId="85" fillId="33" borderId="55" xfId="0" applyFont="1" applyFill="1" applyBorder="1" applyAlignment="1">
      <alignment horizontal="center" vertical="top" wrapText="1"/>
    </xf>
    <xf numFmtId="0" fontId="85" fillId="34" borderId="55" xfId="0" applyFont="1" applyFill="1" applyBorder="1" applyAlignment="1">
      <alignment horizontal="center" vertical="top" wrapText="1"/>
    </xf>
    <xf numFmtId="0" fontId="86" fillId="8" borderId="55" xfId="0" applyFont="1" applyFill="1" applyBorder="1" applyAlignment="1">
      <alignment horizontal="center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42" fillId="22" borderId="54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 wrapText="1"/>
    </xf>
    <xf numFmtId="0" fontId="42" fillId="22" borderId="32" xfId="0" applyFont="1" applyFill="1" applyBorder="1" applyAlignment="1">
      <alignment horizontal="center" vertical="center" wrapText="1"/>
    </xf>
    <xf numFmtId="0" fontId="42" fillId="22" borderId="67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68" xfId="0" applyFont="1" applyFill="1" applyBorder="1" applyAlignment="1">
      <alignment horizontal="center" vertical="center" wrapText="1"/>
    </xf>
    <xf numFmtId="0" fontId="79" fillId="22" borderId="54" xfId="0" applyFont="1" applyFill="1" applyBorder="1" applyAlignment="1">
      <alignment horizontal="center" vertical="center" wrapText="1"/>
    </xf>
    <xf numFmtId="0" fontId="79" fillId="22" borderId="2" xfId="0" applyFont="1" applyFill="1" applyBorder="1" applyAlignment="1">
      <alignment horizontal="center" vertical="center" wrapText="1"/>
    </xf>
    <xf numFmtId="0" fontId="79" fillId="22" borderId="32" xfId="0" applyFont="1" applyFill="1" applyBorder="1" applyAlignment="1">
      <alignment horizontal="center" vertical="center" wrapText="1"/>
    </xf>
    <xf numFmtId="0" fontId="79" fillId="22" borderId="12" xfId="0" applyFont="1" applyFill="1" applyBorder="1" applyAlignment="1">
      <alignment horizontal="center" vertical="center" wrapText="1"/>
    </xf>
    <xf numFmtId="0" fontId="79" fillId="22" borderId="0" xfId="0" applyFont="1" applyFill="1" applyBorder="1" applyAlignment="1">
      <alignment horizontal="center" vertical="center" wrapText="1"/>
    </xf>
    <xf numFmtId="0" fontId="79" fillId="22" borderId="13" xfId="0" applyFont="1" applyFill="1" applyBorder="1" applyAlignment="1">
      <alignment horizontal="center" vertical="center" wrapText="1"/>
    </xf>
    <xf numFmtId="0" fontId="79" fillId="22" borderId="14" xfId="0" applyFont="1" applyFill="1" applyBorder="1" applyAlignment="1">
      <alignment horizontal="center" vertical="center" wrapText="1"/>
    </xf>
    <xf numFmtId="0" fontId="79" fillId="22" borderId="15" xfId="0" applyFont="1" applyFill="1" applyBorder="1" applyAlignment="1">
      <alignment horizontal="center" vertical="center" wrapText="1"/>
    </xf>
    <xf numFmtId="0" fontId="79" fillId="22" borderId="16" xfId="0" applyFont="1" applyFill="1" applyBorder="1" applyAlignment="1">
      <alignment horizontal="center" vertical="center" wrapText="1"/>
    </xf>
    <xf numFmtId="0" fontId="41" fillId="30" borderId="58" xfId="0" applyFont="1" applyFill="1" applyBorder="1" applyAlignment="1">
      <alignment horizontal="center" vertical="center"/>
    </xf>
    <xf numFmtId="0" fontId="41" fillId="30" borderId="49" xfId="0" applyFont="1" applyFill="1" applyBorder="1" applyAlignment="1">
      <alignment horizontal="center" vertical="center"/>
    </xf>
    <xf numFmtId="0" fontId="44" fillId="26" borderId="25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center" vertical="center" wrapText="1"/>
    </xf>
    <xf numFmtId="0" fontId="44" fillId="18" borderId="26" xfId="0" applyFont="1" applyFill="1" applyBorder="1" applyAlignment="1">
      <alignment horizontal="center" vertical="center" wrapText="1"/>
    </xf>
    <xf numFmtId="0" fontId="89" fillId="3" borderId="58" xfId="0" applyFont="1" applyFill="1" applyBorder="1" applyAlignment="1">
      <alignment horizontal="center" vertical="center"/>
    </xf>
    <xf numFmtId="0" fontId="89" fillId="3" borderId="6" xfId="0" applyFont="1" applyFill="1" applyBorder="1" applyAlignment="1">
      <alignment horizontal="center" vertical="center"/>
    </xf>
    <xf numFmtId="0" fontId="89" fillId="3" borderId="25" xfId="0" applyFont="1" applyFill="1" applyBorder="1" applyAlignment="1">
      <alignment horizontal="center" vertical="center"/>
    </xf>
    <xf numFmtId="0" fontId="46" fillId="28" borderId="26" xfId="0" applyFont="1" applyFill="1" applyBorder="1" applyAlignment="1">
      <alignment horizontal="center" vertical="center" wrapText="1"/>
    </xf>
    <xf numFmtId="0" fontId="46" fillId="28" borderId="27" xfId="0" applyFont="1" applyFill="1" applyBorder="1" applyAlignment="1">
      <alignment horizontal="center" vertical="center" wrapText="1"/>
    </xf>
    <xf numFmtId="0" fontId="46" fillId="28" borderId="28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41" fillId="15" borderId="67" xfId="0" applyFont="1" applyFill="1" applyBorder="1" applyAlignment="1">
      <alignment horizontal="center" vertical="center"/>
    </xf>
    <xf numFmtId="0" fontId="41" fillId="15" borderId="54" xfId="0" applyFont="1" applyFill="1" applyBorder="1" applyAlignment="1">
      <alignment horizontal="center" vertical="center"/>
    </xf>
    <xf numFmtId="0" fontId="79" fillId="28" borderId="54" xfId="0" applyFont="1" applyFill="1" applyBorder="1" applyAlignment="1">
      <alignment horizontal="center" vertical="center" wrapText="1"/>
    </xf>
    <xf numFmtId="0" fontId="79" fillId="28" borderId="2" xfId="0" applyFont="1" applyFill="1" applyBorder="1" applyAlignment="1">
      <alignment horizontal="center" vertical="center" wrapText="1"/>
    </xf>
    <xf numFmtId="0" fontId="79" fillId="28" borderId="32" xfId="0" applyFont="1" applyFill="1" applyBorder="1" applyAlignment="1">
      <alignment horizontal="center" vertical="center" wrapText="1"/>
    </xf>
    <xf numFmtId="0" fontId="79" fillId="28" borderId="67" xfId="0" applyFont="1" applyFill="1" applyBorder="1" applyAlignment="1">
      <alignment horizontal="center" vertical="center" wrapText="1"/>
    </xf>
    <xf numFmtId="0" fontId="79" fillId="28" borderId="5" xfId="0" applyFont="1" applyFill="1" applyBorder="1" applyAlignment="1">
      <alignment horizontal="center" vertical="center" wrapText="1"/>
    </xf>
    <xf numFmtId="0" fontId="79" fillId="28" borderId="68" xfId="0" applyFont="1" applyFill="1" applyBorder="1" applyAlignment="1">
      <alignment horizontal="center" vertical="center" wrapText="1"/>
    </xf>
    <xf numFmtId="0" fontId="42" fillId="28" borderId="31" xfId="0" applyFont="1" applyFill="1" applyBorder="1" applyAlignment="1" quotePrefix="1">
      <alignment horizontal="center" vertical="center" wrapText="1"/>
    </xf>
    <xf numFmtId="0" fontId="42" fillId="28" borderId="30" xfId="0" applyFont="1" applyFill="1" applyBorder="1" applyAlignment="1" quotePrefix="1">
      <alignment horizontal="center" vertical="center" wrapText="1"/>
    </xf>
    <xf numFmtId="0" fontId="44" fillId="3" borderId="54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67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44" fillId="3" borderId="68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79" fillId="28" borderId="54" xfId="0" applyFont="1" applyFill="1" applyBorder="1" applyAlignment="1">
      <alignment horizontal="center" vertical="center"/>
    </xf>
    <xf numFmtId="0" fontId="79" fillId="28" borderId="12" xfId="0" applyFont="1" applyFill="1" applyBorder="1" applyAlignment="1">
      <alignment horizontal="center" vertical="center"/>
    </xf>
    <xf numFmtId="0" fontId="46" fillId="28" borderId="54" xfId="0" applyFont="1" applyFill="1" applyBorder="1" applyAlignment="1">
      <alignment horizontal="center" vertical="center" wrapText="1"/>
    </xf>
    <xf numFmtId="0" fontId="46" fillId="28" borderId="2" xfId="0" applyFont="1" applyFill="1" applyBorder="1" applyAlignment="1">
      <alignment horizontal="center" vertical="center" wrapText="1"/>
    </xf>
    <xf numFmtId="0" fontId="46" fillId="28" borderId="32" xfId="0" applyFont="1" applyFill="1" applyBorder="1" applyAlignment="1">
      <alignment horizontal="center" vertical="center" wrapText="1"/>
    </xf>
    <xf numFmtId="0" fontId="46" fillId="28" borderId="12" xfId="0" applyFont="1" applyFill="1" applyBorder="1" applyAlignment="1">
      <alignment horizontal="center" vertical="center" wrapText="1"/>
    </xf>
    <xf numFmtId="0" fontId="46" fillId="28" borderId="5" xfId="0" applyFont="1" applyFill="1" applyBorder="1" applyAlignment="1">
      <alignment horizontal="center" vertical="center" wrapText="1"/>
    </xf>
    <xf numFmtId="0" fontId="46" fillId="28" borderId="68" xfId="0" applyFont="1" applyFill="1" applyBorder="1" applyAlignment="1">
      <alignment horizontal="center" vertical="center" wrapText="1"/>
    </xf>
    <xf numFmtId="0" fontId="46" fillId="6" borderId="54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67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28" borderId="67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 vertical="center"/>
    </xf>
    <xf numFmtId="199" fontId="13" fillId="5" borderId="47" xfId="0" applyNumberFormat="1" applyFont="1" applyFill="1" applyBorder="1" applyAlignment="1">
      <alignment horizontal="center" vertical="center" textRotation="90"/>
    </xf>
    <xf numFmtId="199" fontId="15" fillId="5" borderId="13" xfId="0" applyNumberFormat="1" applyFont="1" applyFill="1" applyBorder="1" applyAlignment="1">
      <alignment vertical="center" textRotation="90"/>
    </xf>
    <xf numFmtId="199" fontId="13" fillId="5" borderId="13" xfId="0" applyNumberFormat="1" applyFont="1" applyFill="1" applyBorder="1" applyAlignment="1">
      <alignment horizontal="center" vertical="center" textRotation="90"/>
    </xf>
    <xf numFmtId="199" fontId="13" fillId="33" borderId="59" xfId="0" applyNumberFormat="1" applyFont="1" applyFill="1" applyBorder="1" applyAlignment="1">
      <alignment horizontal="center" vertical="center"/>
    </xf>
    <xf numFmtId="199" fontId="13" fillId="33" borderId="69" xfId="0" applyNumberFormat="1" applyFont="1" applyFill="1" applyBorder="1" applyAlignment="1">
      <alignment horizontal="center" vertical="center"/>
    </xf>
    <xf numFmtId="199" fontId="13" fillId="33" borderId="29" xfId="0" applyNumberFormat="1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28" borderId="43" xfId="0" applyFont="1" applyFill="1" applyBorder="1" applyAlignment="1">
      <alignment horizontal="center" vertical="center" wrapText="1"/>
    </xf>
    <xf numFmtId="0" fontId="46" fillId="28" borderId="44" xfId="0" applyFont="1" applyFill="1" applyBorder="1" applyAlignment="1">
      <alignment horizontal="center" vertical="center" wrapText="1"/>
    </xf>
    <xf numFmtId="0" fontId="46" fillId="28" borderId="45" xfId="0" applyFont="1" applyFill="1" applyBorder="1" applyAlignment="1">
      <alignment horizontal="center" vertical="center" wrapText="1"/>
    </xf>
    <xf numFmtId="0" fontId="89" fillId="3" borderId="70" xfId="0" applyFont="1" applyFill="1" applyBorder="1" applyAlignment="1">
      <alignment horizontal="center" vertical="center" wrapText="1"/>
    </xf>
    <xf numFmtId="0" fontId="89" fillId="3" borderId="50" xfId="0" applyFont="1" applyFill="1" applyBorder="1" applyAlignment="1">
      <alignment horizontal="center" vertical="center" wrapText="1"/>
    </xf>
    <xf numFmtId="0" fontId="89" fillId="3" borderId="71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44" fillId="13" borderId="28" xfId="0" applyFont="1" applyFill="1" applyBorder="1" applyAlignment="1">
      <alignment horizontal="center" vertical="center" wrapText="1"/>
    </xf>
    <xf numFmtId="0" fontId="44" fillId="13" borderId="45" xfId="0" applyFont="1" applyFill="1" applyBorder="1" applyAlignment="1">
      <alignment horizontal="center" vertical="center" wrapText="1"/>
    </xf>
    <xf numFmtId="0" fontId="44" fillId="10" borderId="43" xfId="0" applyFont="1" applyFill="1" applyBorder="1" applyAlignment="1">
      <alignment horizontal="center" vertical="center" wrapText="1"/>
    </xf>
    <xf numFmtId="0" fontId="44" fillId="10" borderId="72" xfId="0" applyFont="1" applyFill="1" applyBorder="1" applyAlignment="1">
      <alignment horizontal="center" vertical="center" wrapText="1"/>
    </xf>
    <xf numFmtId="0" fontId="44" fillId="10" borderId="70" xfId="0" applyFont="1" applyFill="1" applyBorder="1" applyAlignment="1">
      <alignment horizontal="center" vertical="center" wrapText="1"/>
    </xf>
    <xf numFmtId="0" fontId="79" fillId="2" borderId="5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4" borderId="48" xfId="0" applyFont="1" applyFill="1" applyBorder="1" applyAlignment="1">
      <alignment horizontal="center" vertical="center"/>
    </xf>
    <xf numFmtId="0" fontId="42" fillId="4" borderId="58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/>
    </xf>
    <xf numFmtId="0" fontId="23" fillId="0" borderId="8" xfId="0" applyFont="1" applyBorder="1" applyAlignment="1">
      <alignment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/>
    </xf>
    <xf numFmtId="0" fontId="23" fillId="23" borderId="46" xfId="0" applyFont="1" applyFill="1" applyBorder="1" applyAlignment="1">
      <alignment/>
    </xf>
    <xf numFmtId="0" fontId="23" fillId="23" borderId="22" xfId="0" applyFont="1" applyFill="1" applyBorder="1" applyAlignment="1">
      <alignment/>
    </xf>
    <xf numFmtId="0" fontId="23" fillId="23" borderId="23" xfId="0" applyFont="1" applyFill="1" applyBorder="1" applyAlignment="1">
      <alignment/>
    </xf>
    <xf numFmtId="0" fontId="23" fillId="23" borderId="43" xfId="0" applyFont="1" applyFill="1" applyBorder="1" applyAlignment="1">
      <alignment/>
    </xf>
    <xf numFmtId="0" fontId="23" fillId="23" borderId="8" xfId="0" applyFont="1" applyFill="1" applyBorder="1" applyAlignment="1">
      <alignment/>
    </xf>
    <xf numFmtId="0" fontId="23" fillId="23" borderId="44" xfId="0" applyFont="1" applyFill="1" applyBorder="1" applyAlignment="1">
      <alignment/>
    </xf>
    <xf numFmtId="0" fontId="23" fillId="23" borderId="45" xfId="0" applyFont="1" applyFill="1" applyBorder="1" applyAlignment="1">
      <alignment/>
    </xf>
    <xf numFmtId="0" fontId="42" fillId="4" borderId="54" xfId="0" applyFont="1" applyFill="1" applyBorder="1" applyAlignment="1" quotePrefix="1">
      <alignment horizontal="center" vertical="center" wrapText="1"/>
    </xf>
    <xf numFmtId="0" fontId="42" fillId="4" borderId="12" xfId="0" applyFont="1" applyFill="1" applyBorder="1" applyAlignment="1" quotePrefix="1">
      <alignment horizontal="center" vertical="center" wrapText="1"/>
    </xf>
    <xf numFmtId="0" fontId="42" fillId="4" borderId="67" xfId="0" applyFont="1" applyFill="1" applyBorder="1" applyAlignment="1" quotePrefix="1">
      <alignment horizontal="center" vertical="center" wrapText="1"/>
    </xf>
    <xf numFmtId="0" fontId="44" fillId="26" borderId="20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2" fillId="17" borderId="22" xfId="0" applyFont="1" applyFill="1" applyBorder="1" applyAlignment="1">
      <alignment horizontal="center" vertical="center" wrapText="1"/>
    </xf>
    <xf numFmtId="0" fontId="42" fillId="17" borderId="27" xfId="0" applyFont="1" applyFill="1" applyBorder="1" applyAlignment="1">
      <alignment horizontal="center" vertical="center" wrapText="1"/>
    </xf>
    <xf numFmtId="0" fontId="41" fillId="23" borderId="17" xfId="0" applyFont="1" applyFill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67" xfId="0" applyFont="1" applyBorder="1" applyAlignment="1">
      <alignment/>
    </xf>
    <xf numFmtId="0" fontId="41" fillId="23" borderId="12" xfId="0" applyFont="1" applyFill="1" applyBorder="1" applyAlignment="1">
      <alignment horizontal="center" vertical="center" wrapText="1"/>
    </xf>
    <xf numFmtId="0" fontId="41" fillId="23" borderId="67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7" borderId="67" xfId="0" applyFont="1" applyFill="1" applyBorder="1" applyAlignment="1">
      <alignment horizontal="center" vertical="center" wrapText="1"/>
    </xf>
    <xf numFmtId="0" fontId="46" fillId="7" borderId="5" xfId="0" applyFont="1" applyFill="1" applyBorder="1" applyAlignment="1">
      <alignment horizontal="center" vertical="center" wrapText="1"/>
    </xf>
    <xf numFmtId="0" fontId="46" fillId="7" borderId="68" xfId="0" applyFont="1" applyFill="1" applyBorder="1" applyAlignment="1">
      <alignment horizontal="center" vertical="center" wrapText="1"/>
    </xf>
    <xf numFmtId="0" fontId="44" fillId="12" borderId="46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>
      <alignment horizontal="center" vertical="center" wrapText="1"/>
    </xf>
    <xf numFmtId="0" fontId="44" fillId="10" borderId="73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4" xfId="0" applyFont="1" applyFill="1" applyBorder="1" applyAlignment="1">
      <alignment vertical="center"/>
    </xf>
    <xf numFmtId="0" fontId="44" fillId="13" borderId="23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0" fillId="21" borderId="58" xfId="0" applyFont="1" applyFill="1" applyBorder="1" applyAlignment="1">
      <alignment horizontal="center" vertical="center" wrapText="1"/>
    </xf>
    <xf numFmtId="0" fontId="44" fillId="8" borderId="27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1" fillId="23" borderId="0" xfId="0" applyFont="1" applyFill="1" applyBorder="1" applyAlignment="1">
      <alignment horizontal="center" vertical="center" wrapText="1"/>
    </xf>
    <xf numFmtId="0" fontId="23" fillId="23" borderId="0" xfId="0" applyFont="1" applyFill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67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68" xfId="0" applyFont="1" applyFill="1" applyBorder="1" applyAlignment="1">
      <alignment horizontal="center" vertical="center" wrapText="1"/>
    </xf>
    <xf numFmtId="0" fontId="44" fillId="8" borderId="28" xfId="0" applyFont="1" applyFill="1" applyBorder="1" applyAlignment="1">
      <alignment horizontal="center" vertical="center" wrapText="1"/>
    </xf>
    <xf numFmtId="0" fontId="79" fillId="6" borderId="26" xfId="0" applyFont="1" applyFill="1" applyBorder="1" applyAlignment="1">
      <alignment horizontal="center" vertical="center" wrapText="1"/>
    </xf>
    <xf numFmtId="0" fontId="79" fillId="6" borderId="27" xfId="0" applyFont="1" applyFill="1" applyBorder="1" applyAlignment="1">
      <alignment horizontal="center" vertical="center" wrapText="1"/>
    </xf>
    <xf numFmtId="0" fontId="79" fillId="6" borderId="28" xfId="0" applyFont="1" applyFill="1" applyBorder="1" applyAlignment="1">
      <alignment horizontal="center" vertical="center" wrapText="1"/>
    </xf>
    <xf numFmtId="0" fontId="79" fillId="6" borderId="44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89" fillId="3" borderId="54" xfId="0" applyFont="1" applyFill="1" applyBorder="1" applyAlignment="1">
      <alignment horizontal="center" vertical="center" wrapText="1"/>
    </xf>
    <xf numFmtId="0" fontId="89" fillId="3" borderId="2" xfId="0" applyFont="1" applyFill="1" applyBorder="1" applyAlignment="1">
      <alignment horizontal="center" vertical="center" wrapText="1"/>
    </xf>
    <xf numFmtId="0" fontId="89" fillId="3" borderId="32" xfId="0" applyFont="1" applyFill="1" applyBorder="1" applyAlignment="1">
      <alignment horizontal="center" vertical="center" wrapText="1"/>
    </xf>
    <xf numFmtId="0" fontId="42" fillId="29" borderId="54" xfId="0" applyFont="1" applyFill="1" applyBorder="1" applyAlignment="1">
      <alignment horizontal="center" vertical="center"/>
    </xf>
    <xf numFmtId="0" fontId="42" fillId="29" borderId="2" xfId="0" applyFont="1" applyFill="1" applyBorder="1" applyAlignment="1">
      <alignment horizontal="center" vertical="center"/>
    </xf>
    <xf numFmtId="0" fontId="42" fillId="29" borderId="32" xfId="0" applyFont="1" applyFill="1" applyBorder="1" applyAlignment="1">
      <alignment horizontal="center" vertical="center"/>
    </xf>
    <xf numFmtId="0" fontId="42" fillId="29" borderId="12" xfId="0" applyFont="1" applyFill="1" applyBorder="1" applyAlignment="1">
      <alignment horizontal="center" vertical="center"/>
    </xf>
    <xf numFmtId="0" fontId="42" fillId="29" borderId="0" xfId="0" applyFont="1" applyFill="1" applyBorder="1" applyAlignment="1">
      <alignment horizontal="center" vertical="center"/>
    </xf>
    <xf numFmtId="0" fontId="42" fillId="29" borderId="13" xfId="0" applyFont="1" applyFill="1" applyBorder="1" applyAlignment="1">
      <alignment horizontal="center" vertical="center"/>
    </xf>
    <xf numFmtId="0" fontId="42" fillId="29" borderId="67" xfId="0" applyFont="1" applyFill="1" applyBorder="1" applyAlignment="1">
      <alignment horizontal="center" vertical="center"/>
    </xf>
    <xf numFmtId="0" fontId="42" fillId="29" borderId="5" xfId="0" applyFont="1" applyFill="1" applyBorder="1" applyAlignment="1">
      <alignment horizontal="center" vertical="center"/>
    </xf>
    <xf numFmtId="0" fontId="42" fillId="29" borderId="68" xfId="0" applyFont="1" applyFill="1" applyBorder="1" applyAlignment="1">
      <alignment horizontal="center" vertical="center"/>
    </xf>
    <xf numFmtId="0" fontId="46" fillId="5" borderId="36" xfId="0" applyFont="1" applyFill="1" applyBorder="1" applyAlignment="1">
      <alignment horizontal="center" vertical="center"/>
    </xf>
    <xf numFmtId="0" fontId="46" fillId="5" borderId="60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82" fillId="2" borderId="36" xfId="0" applyFont="1" applyFill="1" applyBorder="1" applyAlignment="1">
      <alignment horizontal="center" vertical="center"/>
    </xf>
    <xf numFmtId="0" fontId="82" fillId="2" borderId="60" xfId="0" applyFont="1" applyFill="1" applyBorder="1" applyAlignment="1">
      <alignment horizontal="center" vertical="center"/>
    </xf>
    <xf numFmtId="0" fontId="82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4" fillId="12" borderId="51" xfId="0" applyFont="1" applyFill="1" applyBorder="1" applyAlignment="1">
      <alignment horizontal="center" vertical="center" wrapText="1"/>
    </xf>
    <xf numFmtId="0" fontId="92" fillId="4" borderId="22" xfId="0" applyFont="1" applyFill="1" applyBorder="1" applyAlignment="1">
      <alignment horizontal="center" vertical="center"/>
    </xf>
    <xf numFmtId="0" fontId="92" fillId="4" borderId="23" xfId="0" applyFont="1" applyFill="1" applyBorder="1" applyAlignment="1">
      <alignment horizontal="center" vertical="center"/>
    </xf>
    <xf numFmtId="0" fontId="44" fillId="26" borderId="27" xfId="0" applyFont="1" applyFill="1" applyBorder="1" applyAlignment="1">
      <alignment horizontal="center" vertical="center" wrapText="1"/>
    </xf>
    <xf numFmtId="0" fontId="44" fillId="26" borderId="51" xfId="0" applyFont="1" applyFill="1" applyBorder="1" applyAlignment="1">
      <alignment horizontal="center" vertical="center" wrapText="1"/>
    </xf>
    <xf numFmtId="0" fontId="44" fillId="10" borderId="74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41" fillId="4" borderId="75" xfId="0" applyFont="1" applyFill="1" applyBorder="1" applyAlignment="1">
      <alignment horizontal="center" vertical="center" wrapText="1"/>
    </xf>
    <xf numFmtId="0" fontId="44" fillId="8" borderId="41" xfId="0" applyFont="1" applyFill="1" applyBorder="1" applyAlignment="1">
      <alignment horizontal="center" vertical="center" wrapText="1"/>
    </xf>
    <xf numFmtId="0" fontId="92" fillId="4" borderId="27" xfId="0" applyFont="1" applyFill="1" applyBorder="1" applyAlignment="1">
      <alignment horizontal="center" vertical="center"/>
    </xf>
    <xf numFmtId="0" fontId="46" fillId="4" borderId="48" xfId="0" applyFont="1" applyFill="1" applyBorder="1" applyAlignment="1">
      <alignment horizontal="center" vertical="center"/>
    </xf>
    <xf numFmtId="0" fontId="46" fillId="4" borderId="39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41" fillId="27" borderId="26" xfId="0" applyFont="1" applyFill="1" applyBorder="1" applyAlignment="1">
      <alignment horizontal="center" vertical="center" wrapText="1"/>
    </xf>
    <xf numFmtId="0" fontId="89" fillId="3" borderId="3" xfId="0" applyFont="1" applyFill="1" applyBorder="1" applyAlignment="1">
      <alignment horizontal="right" vertical="center"/>
    </xf>
    <xf numFmtId="0" fontId="89" fillId="3" borderId="0" xfId="0" applyFont="1" applyFill="1" applyBorder="1" applyAlignment="1">
      <alignment horizontal="right" vertical="center"/>
    </xf>
    <xf numFmtId="0" fontId="89" fillId="3" borderId="9" xfId="0" applyFont="1" applyFill="1" applyBorder="1" applyAlignment="1">
      <alignment horizontal="right" vertical="center"/>
    </xf>
    <xf numFmtId="0" fontId="89" fillId="3" borderId="76" xfId="0" applyFont="1" applyFill="1" applyBorder="1" applyAlignment="1">
      <alignment horizontal="right" vertical="center"/>
    </xf>
    <xf numFmtId="0" fontId="89" fillId="3" borderId="15" xfId="0" applyFont="1" applyFill="1" applyBorder="1" applyAlignment="1">
      <alignment horizontal="right" vertical="center"/>
    </xf>
    <xf numFmtId="0" fontId="89" fillId="3" borderId="77" xfId="0" applyFont="1" applyFill="1" applyBorder="1" applyAlignment="1">
      <alignment horizontal="right" vertical="center"/>
    </xf>
    <xf numFmtId="0" fontId="92" fillId="4" borderId="28" xfId="0" applyFont="1" applyFill="1" applyBorder="1" applyAlignment="1">
      <alignment horizontal="center" vertical="center"/>
    </xf>
    <xf numFmtId="0" fontId="92" fillId="4" borderId="51" xfId="0" applyFont="1" applyFill="1" applyBorder="1" applyAlignment="1">
      <alignment horizontal="center" vertical="center"/>
    </xf>
    <xf numFmtId="0" fontId="89" fillId="3" borderId="3" xfId="0" applyFont="1" applyFill="1" applyBorder="1" applyAlignment="1">
      <alignment horizontal="left" vertical="center"/>
    </xf>
    <xf numFmtId="0" fontId="89" fillId="3" borderId="0" xfId="0" applyFont="1" applyFill="1" applyBorder="1" applyAlignment="1">
      <alignment horizontal="left" vertical="center"/>
    </xf>
    <xf numFmtId="0" fontId="89" fillId="3" borderId="13" xfId="0" applyFont="1" applyFill="1" applyBorder="1" applyAlignment="1">
      <alignment horizontal="left" vertical="center"/>
    </xf>
    <xf numFmtId="0" fontId="89" fillId="3" borderId="76" xfId="0" applyFont="1" applyFill="1" applyBorder="1" applyAlignment="1">
      <alignment horizontal="left" vertical="center"/>
    </xf>
    <xf numFmtId="0" fontId="89" fillId="3" borderId="15" xfId="0" applyFont="1" applyFill="1" applyBorder="1" applyAlignment="1">
      <alignment horizontal="left" vertical="center"/>
    </xf>
    <xf numFmtId="0" fontId="89" fillId="3" borderId="16" xfId="0" applyFont="1" applyFill="1" applyBorder="1" applyAlignment="1">
      <alignment horizontal="left" vertical="center"/>
    </xf>
    <xf numFmtId="0" fontId="93" fillId="4" borderId="2" xfId="0" applyFont="1" applyFill="1" applyBorder="1" applyAlignment="1">
      <alignment horizontal="center" vertical="center" wrapText="1"/>
    </xf>
    <xf numFmtId="0" fontId="93" fillId="4" borderId="8" xfId="0" applyFont="1" applyFill="1" applyBorder="1" applyAlignment="1">
      <alignment horizontal="center" vertical="center" wrapText="1"/>
    </xf>
    <xf numFmtId="0" fontId="93" fillId="4" borderId="15" xfId="0" applyFont="1" applyFill="1" applyBorder="1" applyAlignment="1">
      <alignment horizontal="center" vertical="center" wrapText="1"/>
    </xf>
    <xf numFmtId="0" fontId="93" fillId="4" borderId="77" xfId="0" applyFont="1" applyFill="1" applyBorder="1" applyAlignment="1">
      <alignment horizontal="center" vertical="center" wrapText="1"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51" xfId="0" applyNumberFormat="1" applyFont="1" applyFill="1" applyBorder="1" applyAlignment="1">
      <alignment horizontal="center" vertical="center"/>
    </xf>
    <xf numFmtId="0" fontId="92" fillId="4" borderId="41" xfId="0" applyFont="1" applyFill="1" applyBorder="1" applyAlignment="1">
      <alignment horizontal="center" vertical="center"/>
    </xf>
    <xf numFmtId="0" fontId="44" fillId="26" borderId="78" xfId="0" applyFont="1" applyFill="1" applyBorder="1" applyAlignment="1">
      <alignment horizontal="center" vertical="center" wrapText="1"/>
    </xf>
    <xf numFmtId="0" fontId="44" fillId="9" borderId="44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/>
    </xf>
    <xf numFmtId="0" fontId="23" fillId="0" borderId="80" xfId="0" applyFont="1" applyBorder="1" applyAlignment="1">
      <alignment/>
    </xf>
    <xf numFmtId="0" fontId="44" fillId="18" borderId="44" xfId="0" applyFont="1" applyFill="1" applyBorder="1" applyAlignment="1">
      <alignment horizontal="center" vertical="center" wrapText="1"/>
    </xf>
    <xf numFmtId="0" fontId="79" fillId="6" borderId="54" xfId="0" applyFont="1" applyFill="1" applyBorder="1" applyAlignment="1">
      <alignment horizontal="center" vertical="center" wrapText="1"/>
    </xf>
    <xf numFmtId="0" fontId="79" fillId="6" borderId="2" xfId="0" applyFont="1" applyFill="1" applyBorder="1" applyAlignment="1">
      <alignment horizontal="center" vertical="center" wrapText="1"/>
    </xf>
    <xf numFmtId="0" fontId="79" fillId="6" borderId="32" xfId="0" applyFont="1" applyFill="1" applyBorder="1" applyAlignment="1">
      <alignment horizontal="center" vertical="center" wrapText="1"/>
    </xf>
    <xf numFmtId="0" fontId="79" fillId="6" borderId="12" xfId="0" applyFont="1" applyFill="1" applyBorder="1" applyAlignment="1">
      <alignment horizontal="center" vertical="center" wrapText="1"/>
    </xf>
    <xf numFmtId="0" fontId="79" fillId="6" borderId="0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 wrapText="1"/>
    </xf>
    <xf numFmtId="0" fontId="79" fillId="6" borderId="67" xfId="0" applyFont="1" applyFill="1" applyBorder="1" applyAlignment="1">
      <alignment horizontal="center" vertical="center" wrapText="1"/>
    </xf>
    <xf numFmtId="0" fontId="79" fillId="6" borderId="5" xfId="0" applyFont="1" applyFill="1" applyBorder="1" applyAlignment="1">
      <alignment horizontal="center" vertical="center" wrapText="1"/>
    </xf>
    <xf numFmtId="0" fontId="79" fillId="6" borderId="68" xfId="0" applyFont="1" applyFill="1" applyBorder="1" applyAlignment="1">
      <alignment horizontal="center" vertical="center" wrapText="1"/>
    </xf>
    <xf numFmtId="0" fontId="79" fillId="28" borderId="26" xfId="0" applyFont="1" applyFill="1" applyBorder="1" applyAlignment="1">
      <alignment horizontal="center" vertical="center" wrapText="1"/>
    </xf>
    <xf numFmtId="0" fontId="79" fillId="28" borderId="27" xfId="0" applyFont="1" applyFill="1" applyBorder="1" applyAlignment="1">
      <alignment horizontal="center" vertical="center" wrapText="1"/>
    </xf>
    <xf numFmtId="0" fontId="79" fillId="28" borderId="28" xfId="0" applyFont="1" applyFill="1" applyBorder="1" applyAlignment="1">
      <alignment horizontal="center" vertical="center" wrapText="1"/>
    </xf>
    <xf numFmtId="0" fontId="93" fillId="4" borderId="42" xfId="0" applyFont="1" applyFill="1" applyBorder="1" applyAlignment="1">
      <alignment horizontal="center" vertical="center" wrapText="1"/>
    </xf>
    <xf numFmtId="0" fontId="92" fillId="0" borderId="46" xfId="0" applyFont="1" applyBorder="1" applyAlignment="1">
      <alignment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89" fillId="26" borderId="7" xfId="0" applyFont="1" applyFill="1" applyBorder="1" applyAlignment="1">
      <alignment horizontal="center" vertical="center"/>
    </xf>
    <xf numFmtId="0" fontId="89" fillId="26" borderId="27" xfId="0" applyFont="1" applyFill="1" applyBorder="1" applyAlignment="1">
      <alignment horizontal="center" vertical="center"/>
    </xf>
    <xf numFmtId="0" fontId="89" fillId="26" borderId="37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/>
    </xf>
    <xf numFmtId="0" fontId="23" fillId="0" borderId="75" xfId="0" applyFont="1" applyBorder="1" applyAlignment="1">
      <alignment/>
    </xf>
    <xf numFmtId="0" fontId="44" fillId="9" borderId="51" xfId="0" applyFont="1" applyFill="1" applyBorder="1" applyAlignment="1">
      <alignment horizontal="center" vertical="center" wrapText="1"/>
    </xf>
    <xf numFmtId="0" fontId="42" fillId="4" borderId="54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42" fillId="4" borderId="67" xfId="0" applyFont="1" applyFill="1" applyBorder="1" applyAlignment="1">
      <alignment horizontal="center" vertical="center" wrapText="1"/>
    </xf>
    <xf numFmtId="0" fontId="44" fillId="18" borderId="51" xfId="0" applyFont="1" applyFill="1" applyBorder="1" applyAlignment="1">
      <alignment horizontal="center" vertical="center" wrapText="1"/>
    </xf>
    <xf numFmtId="0" fontId="42" fillId="6" borderId="58" xfId="0" applyFont="1" applyFill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44" fillId="8" borderId="52" xfId="0" applyFont="1" applyFill="1" applyBorder="1" applyAlignment="1">
      <alignment horizontal="center" vertical="center" wrapText="1"/>
    </xf>
    <xf numFmtId="0" fontId="41" fillId="28" borderId="54" xfId="0" applyFont="1" applyFill="1" applyBorder="1" applyAlignment="1">
      <alignment horizontal="center" vertical="center" wrapText="1"/>
    </xf>
    <xf numFmtId="0" fontId="41" fillId="28" borderId="67" xfId="0" applyFont="1" applyFill="1" applyBorder="1" applyAlignment="1">
      <alignment horizontal="center" vertical="center" wrapText="1"/>
    </xf>
    <xf numFmtId="0" fontId="42" fillId="15" borderId="58" xfId="0" applyFont="1" applyFill="1" applyBorder="1" applyAlignment="1">
      <alignment horizontal="center" vertical="center" wrapText="1"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80" fillId="27" borderId="26" xfId="0" applyFont="1" applyFill="1" applyBorder="1" applyAlignment="1">
      <alignment horizontal="center" vertical="center" wrapText="1"/>
    </xf>
    <xf numFmtId="0" fontId="80" fillId="27" borderId="52" xfId="0" applyFont="1" applyFill="1" applyBorder="1" applyAlignment="1">
      <alignment horizontal="center" vertical="center" wrapText="1"/>
    </xf>
    <xf numFmtId="0" fontId="42" fillId="4" borderId="48" xfId="0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/>
    </xf>
    <xf numFmtId="0" fontId="44" fillId="0" borderId="70" xfId="0" applyFont="1" applyBorder="1" applyAlignment="1">
      <alignment/>
    </xf>
    <xf numFmtId="0" fontId="44" fillId="12" borderId="8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3" fillId="0" borderId="77" xfId="0" applyFont="1" applyBorder="1" applyAlignment="1">
      <alignment/>
    </xf>
    <xf numFmtId="0" fontId="41" fillId="29" borderId="26" xfId="0" applyFont="1" applyFill="1" applyBorder="1" applyAlignment="1">
      <alignment horizontal="center" vertical="center" wrapText="1"/>
    </xf>
    <xf numFmtId="0" fontId="41" fillId="29" borderId="7" xfId="0" applyFont="1" applyFill="1" applyBorder="1" applyAlignment="1">
      <alignment horizontal="center" vertical="center" wrapText="1"/>
    </xf>
    <xf numFmtId="0" fontId="41" fillId="29" borderId="27" xfId="0" applyFont="1" applyFill="1" applyBorder="1" applyAlignment="1">
      <alignment horizontal="center" vertical="center" wrapText="1"/>
    </xf>
    <xf numFmtId="0" fontId="41" fillId="29" borderId="28" xfId="0" applyFont="1" applyFill="1" applyBorder="1" applyAlignment="1">
      <alignment horizontal="center" vertical="center" wrapText="1"/>
    </xf>
    <xf numFmtId="0" fontId="42" fillId="23" borderId="72" xfId="0" applyFont="1" applyFill="1" applyBorder="1" applyAlignment="1">
      <alignment horizontal="center" vertical="center" wrapText="1"/>
    </xf>
    <xf numFmtId="0" fontId="42" fillId="23" borderId="9" xfId="0" applyFont="1" applyFill="1" applyBorder="1" applyAlignment="1">
      <alignment horizontal="center" vertical="center" wrapText="1"/>
    </xf>
    <xf numFmtId="0" fontId="42" fillId="23" borderId="79" xfId="0" applyFont="1" applyFill="1" applyBorder="1" applyAlignment="1">
      <alignment horizontal="center" vertical="center" wrapText="1"/>
    </xf>
    <xf numFmtId="0" fontId="42" fillId="23" borderId="81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4" fillId="12" borderId="22" xfId="0" applyFont="1" applyFill="1" applyBorder="1" applyAlignment="1">
      <alignment horizontal="center" vertical="center" wrapText="1"/>
    </xf>
    <xf numFmtId="0" fontId="44" fillId="18" borderId="21" xfId="0" applyFont="1" applyFill="1" applyBorder="1" applyAlignment="1">
      <alignment horizontal="center"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89" fillId="8" borderId="3" xfId="0" applyFont="1" applyFill="1" applyBorder="1" applyAlignment="1">
      <alignment horizontal="left" vertical="center"/>
    </xf>
    <xf numFmtId="0" fontId="89" fillId="8" borderId="0" xfId="0" applyFont="1" applyFill="1" applyBorder="1" applyAlignment="1">
      <alignment horizontal="left" vertical="center"/>
    </xf>
    <xf numFmtId="0" fontId="89" fillId="8" borderId="9" xfId="0" applyFont="1" applyFill="1" applyBorder="1" applyAlignment="1">
      <alignment horizontal="left" vertical="center"/>
    </xf>
    <xf numFmtId="0" fontId="89" fillId="8" borderId="76" xfId="0" applyFont="1" applyFill="1" applyBorder="1" applyAlignment="1">
      <alignment horizontal="left" vertical="center"/>
    </xf>
    <xf numFmtId="0" fontId="89" fillId="8" borderId="15" xfId="0" applyFont="1" applyFill="1" applyBorder="1" applyAlignment="1">
      <alignment horizontal="left" vertical="center"/>
    </xf>
    <xf numFmtId="0" fontId="89" fillId="8" borderId="77" xfId="0" applyFont="1" applyFill="1" applyBorder="1" applyAlignment="1">
      <alignment horizontal="left" vertical="center"/>
    </xf>
    <xf numFmtId="0" fontId="79" fillId="2" borderId="39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8" fillId="3" borderId="7" xfId="0" applyFont="1" applyFill="1" applyBorder="1" applyAlignment="1">
      <alignment horizontal="center" vertical="center"/>
    </xf>
    <xf numFmtId="0" fontId="88" fillId="3" borderId="27" xfId="0" applyFont="1" applyFill="1" applyBorder="1" applyAlignment="1">
      <alignment horizontal="center" vertical="center"/>
    </xf>
    <xf numFmtId="0" fontId="88" fillId="3" borderId="37" xfId="0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9" fillId="9" borderId="7" xfId="0" applyFont="1" applyFill="1" applyBorder="1" applyAlignment="1">
      <alignment horizontal="center" vertical="center"/>
    </xf>
    <xf numFmtId="0" fontId="89" fillId="9" borderId="27" xfId="0" applyFont="1" applyFill="1" applyBorder="1" applyAlignment="1">
      <alignment horizontal="center" vertical="center"/>
    </xf>
    <xf numFmtId="0" fontId="89" fillId="9" borderId="37" xfId="0" applyFont="1" applyFill="1" applyBorder="1" applyAlignment="1">
      <alignment horizontal="center" vertical="center"/>
    </xf>
    <xf numFmtId="170" fontId="79" fillId="5" borderId="80" xfId="0" applyNumberFormat="1" applyFont="1" applyFill="1" applyBorder="1" applyAlignment="1">
      <alignment horizontal="center" vertical="center"/>
    </xf>
    <xf numFmtId="0" fontId="89" fillId="8" borderId="12" xfId="0" applyFont="1" applyFill="1" applyBorder="1" applyAlignment="1">
      <alignment horizontal="right" vertical="center"/>
    </xf>
    <xf numFmtId="0" fontId="90" fillId="0" borderId="0" xfId="0" applyFont="1" applyBorder="1" applyAlignment="1">
      <alignment/>
    </xf>
    <xf numFmtId="0" fontId="90" fillId="0" borderId="9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77" xfId="0" applyFont="1" applyBorder="1" applyAlignment="1">
      <alignment/>
    </xf>
    <xf numFmtId="0" fontId="89" fillId="12" borderId="7" xfId="0" applyFont="1" applyFill="1" applyBorder="1" applyAlignment="1">
      <alignment horizontal="center" vertical="center"/>
    </xf>
    <xf numFmtId="0" fontId="89" fillId="12" borderId="27" xfId="0" applyFont="1" applyFill="1" applyBorder="1" applyAlignment="1">
      <alignment horizontal="center" vertical="center"/>
    </xf>
    <xf numFmtId="0" fontId="89" fillId="12" borderId="37" xfId="0" applyFont="1" applyFill="1" applyBorder="1" applyAlignment="1">
      <alignment horizontal="center" vertical="center"/>
    </xf>
    <xf numFmtId="0" fontId="89" fillId="24" borderId="7" xfId="0" applyFont="1" applyFill="1" applyBorder="1" applyAlignment="1">
      <alignment horizontal="center" vertical="center"/>
    </xf>
    <xf numFmtId="0" fontId="89" fillId="24" borderId="27" xfId="0" applyFont="1" applyFill="1" applyBorder="1" applyAlignment="1">
      <alignment horizontal="center" vertical="center"/>
    </xf>
    <xf numFmtId="0" fontId="89" fillId="24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79" fillId="29" borderId="21" xfId="0" applyFont="1" applyFill="1" applyBorder="1" applyAlignment="1">
      <alignment horizontal="center" vertical="center"/>
    </xf>
    <xf numFmtId="0" fontId="79" fillId="29" borderId="46" xfId="0" applyFont="1" applyFill="1" applyBorder="1" applyAlignment="1">
      <alignment horizontal="center" vertical="center"/>
    </xf>
    <xf numFmtId="0" fontId="79" fillId="29" borderId="22" xfId="0" applyFont="1" applyFill="1" applyBorder="1" applyAlignment="1">
      <alignment horizontal="center" vertical="center"/>
    </xf>
    <xf numFmtId="0" fontId="79" fillId="29" borderId="23" xfId="0" applyFont="1" applyFill="1" applyBorder="1" applyAlignment="1">
      <alignment horizontal="center" vertical="center"/>
    </xf>
    <xf numFmtId="0" fontId="42" fillId="30" borderId="2" xfId="0" applyFont="1" applyFill="1" applyBorder="1" applyAlignment="1">
      <alignment horizontal="center" vertical="center" wrapText="1"/>
    </xf>
    <xf numFmtId="0" fontId="42" fillId="30" borderId="0" xfId="0" applyFont="1" applyFill="1" applyBorder="1" applyAlignment="1">
      <alignment horizontal="center" vertical="center" wrapText="1"/>
    </xf>
    <xf numFmtId="0" fontId="42" fillId="30" borderId="5" xfId="0" applyFont="1" applyFill="1" applyBorder="1" applyAlignment="1">
      <alignment horizontal="center" vertical="center" wrapText="1"/>
    </xf>
    <xf numFmtId="0" fontId="41" fillId="30" borderId="2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center" vertical="center"/>
    </xf>
    <xf numFmtId="0" fontId="41" fillId="30" borderId="5" xfId="0" applyFont="1" applyFill="1" applyBorder="1" applyAlignment="1">
      <alignment horizontal="center" vertical="center"/>
    </xf>
    <xf numFmtId="0" fontId="41" fillId="30" borderId="79" xfId="0" applyFont="1" applyFill="1" applyBorder="1" applyAlignment="1">
      <alignment horizontal="center" vertical="center"/>
    </xf>
    <xf numFmtId="0" fontId="41" fillId="30" borderId="50" xfId="0" applyFont="1" applyFill="1" applyBorder="1" applyAlignment="1">
      <alignment horizontal="center" vertical="center"/>
    </xf>
    <xf numFmtId="0" fontId="79" fillId="30" borderId="52" xfId="0" applyFont="1" applyFill="1" applyBorder="1" applyAlignment="1">
      <alignment horizontal="center" vertical="center"/>
    </xf>
    <xf numFmtId="0" fontId="79" fillId="30" borderId="75" xfId="0" applyFont="1" applyFill="1" applyBorder="1" applyAlignment="1">
      <alignment horizontal="center" vertical="center"/>
    </xf>
    <xf numFmtId="0" fontId="79" fillId="30" borderId="51" xfId="0" applyFont="1" applyFill="1" applyBorder="1" applyAlignment="1">
      <alignment horizontal="center" vertical="center"/>
    </xf>
    <xf numFmtId="0" fontId="79" fillId="30" borderId="41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9" fillId="18" borderId="6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89" fillId="13" borderId="7" xfId="0" applyFont="1" applyFill="1" applyBorder="1" applyAlignment="1">
      <alignment horizontal="center" vertical="center"/>
    </xf>
    <xf numFmtId="0" fontId="89" fillId="13" borderId="27" xfId="0" applyFont="1" applyFill="1" applyBorder="1" applyAlignment="1">
      <alignment horizontal="center" vertical="center"/>
    </xf>
    <xf numFmtId="0" fontId="89" fillId="13" borderId="37" xfId="0" applyFont="1" applyFill="1" applyBorder="1" applyAlignment="1">
      <alignment horizontal="center" vertical="center"/>
    </xf>
    <xf numFmtId="0" fontId="79" fillId="14" borderId="75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82" xfId="0" applyFont="1" applyFill="1" applyBorder="1" applyAlignment="1">
      <alignment horizontal="center" vertical="center"/>
    </xf>
    <xf numFmtId="0" fontId="89" fillId="10" borderId="7" xfId="0" applyFont="1" applyFill="1" applyBorder="1" applyAlignment="1">
      <alignment horizontal="center" vertical="center"/>
    </xf>
    <xf numFmtId="0" fontId="89" fillId="10" borderId="27" xfId="0" applyFont="1" applyFill="1" applyBorder="1" applyAlignment="1">
      <alignment horizontal="center" vertical="center"/>
    </xf>
    <xf numFmtId="0" fontId="89" fillId="10" borderId="37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5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14" borderId="1" xfId="23" applyNumberFormat="1" applyFont="1" applyFill="1" applyBorder="1" applyAlignment="1" applyProtection="1">
      <alignment horizontal="center" vertical="center" wrapText="1"/>
      <protection/>
    </xf>
    <xf numFmtId="164" fontId="26" fillId="14" borderId="8" xfId="23" applyNumberFormat="1" applyFont="1" applyFill="1" applyBorder="1" applyAlignment="1" applyProtection="1">
      <alignment horizontal="center" vertical="center" wrapText="1"/>
      <protection/>
    </xf>
    <xf numFmtId="164" fontId="26" fillId="14" borderId="3" xfId="23" applyNumberFormat="1" applyFont="1" applyFill="1" applyBorder="1" applyAlignment="1" applyProtection="1">
      <alignment horizontal="center" vertical="center" wrapText="1"/>
      <protection/>
    </xf>
    <xf numFmtId="164" fontId="26" fillId="14" borderId="9" xfId="23" applyNumberFormat="1" applyFont="1" applyFill="1" applyBorder="1" applyAlignment="1" applyProtection="1">
      <alignment horizontal="center" vertical="center" wrapText="1"/>
      <protection/>
    </xf>
    <xf numFmtId="164" fontId="26" fillId="14" borderId="4" xfId="23" applyNumberFormat="1" applyFont="1" applyFill="1" applyBorder="1" applyAlignment="1" applyProtection="1">
      <alignment horizontal="center" vertical="center" wrapText="1"/>
      <protection/>
    </xf>
    <xf numFmtId="164" fontId="26" fillId="14" borderId="18" xfId="23" applyNumberFormat="1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48" fillId="23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4125"/>
          <c:w val="0.93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Graphic'!$D$70:$D$86</c:f>
              <c:strCache/>
            </c:strRef>
          </c:cat>
          <c:val>
            <c:numRef>
              <c:f>'802.11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13</xdr:row>
      <xdr:rowOff>76200</xdr:rowOff>
    </xdr:from>
    <xdr:to>
      <xdr:col>13</xdr:col>
      <xdr:colOff>857250</xdr:colOff>
      <xdr:row>28</xdr:row>
      <xdr:rowOff>76200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200275"/>
          <a:ext cx="3790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82nd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542925</xdr:colOff>
      <xdr:row>10</xdr:row>
      <xdr:rowOff>0</xdr:rowOff>
    </xdr:from>
    <xdr:to>
      <xdr:col>11</xdr:col>
      <xdr:colOff>495300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924175" y="1638300"/>
          <a:ext cx="3609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9th-14th, 2003, Albuquerque, NM</a:t>
          </a:r>
        </a:p>
      </xdr:txBody>
    </xdr:sp>
    <xdr:clientData/>
  </xdr:twoCellAnchor>
  <xdr:twoCellAnchor>
    <xdr:from>
      <xdr:col>7</xdr:col>
      <xdr:colOff>247650</xdr:colOff>
      <xdr:row>29</xdr:row>
      <xdr:rowOff>66675</xdr:rowOff>
    </xdr:from>
    <xdr:to>
      <xdr:col>10</xdr:col>
      <xdr:colOff>266700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4810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16</xdr:row>
      <xdr:rowOff>114300</xdr:rowOff>
    </xdr:from>
    <xdr:to>
      <xdr:col>11</xdr:col>
      <xdr:colOff>133350</xdr:colOff>
      <xdr:row>19</xdr:row>
      <xdr:rowOff>114300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272415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</xdr:row>
      <xdr:rowOff>76200</xdr:rowOff>
    </xdr:from>
    <xdr:to>
      <xdr:col>8</xdr:col>
      <xdr:colOff>533400</xdr:colOff>
      <xdr:row>28</xdr:row>
      <xdr:rowOff>76200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200275"/>
          <a:ext cx="34766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15</xdr:row>
      <xdr:rowOff>76200</xdr:rowOff>
    </xdr:from>
    <xdr:to>
      <xdr:col>7</xdr:col>
      <xdr:colOff>476250</xdr:colOff>
      <xdr:row>18</xdr:row>
      <xdr:rowOff>76200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5241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14</xdr:row>
      <xdr:rowOff>66675</xdr:rowOff>
    </xdr:from>
    <xdr:to>
      <xdr:col>11</xdr:col>
      <xdr:colOff>495300</xdr:colOff>
      <xdr:row>29</xdr:row>
      <xdr:rowOff>66675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438400"/>
          <a:ext cx="3790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4th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11</xdr:col>
      <xdr:colOff>381000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3019425" y="1724025"/>
          <a:ext cx="3609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9th-14th, 2003, Albuquerque, NM</a:t>
          </a:r>
        </a:p>
      </xdr:txBody>
    </xdr:sp>
    <xdr:clientData/>
  </xdr:twoCellAnchor>
  <xdr:twoCellAnchor>
    <xdr:from>
      <xdr:col>7</xdr:col>
      <xdr:colOff>266700</xdr:colOff>
      <xdr:row>14</xdr:row>
      <xdr:rowOff>133350</xdr:rowOff>
    </xdr:from>
    <xdr:to>
      <xdr:col>9</xdr:col>
      <xdr:colOff>371475</xdr:colOff>
      <xdr:row>29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076700" y="250507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
802.18 CHAIR - CARL STEVENSON / 802.19 CHAIR - STEVE SHELLHAMMER (INTERIM) / 802.20 CO-VICE-CHAIRS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34</xdr:row>
      <xdr:rowOff>47625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7124700" y="544830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11</xdr:col>
      <xdr:colOff>447675</xdr:colOff>
      <xdr:row>1</xdr:row>
      <xdr:rowOff>28575</xdr:rowOff>
    </xdr:from>
    <xdr:ext cx="1990725" cy="1428750"/>
    <xdr:sp>
      <xdr:nvSpPr>
        <xdr:cNvPr id="2" name="AutoShape 17"/>
        <xdr:cNvSpPr>
          <a:spLocks/>
        </xdr:cNvSpPr>
      </xdr:nvSpPr>
      <xdr:spPr>
        <a:xfrm>
          <a:off x="7153275" y="85725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15</xdr:row>
      <xdr:rowOff>66675</xdr:rowOff>
    </xdr:from>
    <xdr:to>
      <xdr:col>7</xdr:col>
      <xdr:colOff>723900</xdr:colOff>
      <xdr:row>22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53575" y="57435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2276475</xdr:colOff>
      <xdr:row>3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601450" y="1634490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952500</xdr:colOff>
      <xdr:row>205</xdr:row>
      <xdr:rowOff>123825</xdr:rowOff>
    </xdr:to>
    <xdr:graphicFrame>
      <xdr:nvGraphicFramePr>
        <xdr:cNvPr id="3" name="Chart 3"/>
        <xdr:cNvGraphicFramePr/>
      </xdr:nvGraphicFramePr>
      <xdr:xfrm>
        <a:off x="2514600" y="26774775"/>
        <a:ext cx="31442025" cy="2267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601450" y="254031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058025" y="15573375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706475" y="4514850"/>
          <a:ext cx="22679025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7" name="Line 7"/>
        <xdr:cNvSpPr>
          <a:spLocks/>
        </xdr:cNvSpPr>
      </xdr:nvSpPr>
      <xdr:spPr>
        <a:xfrm>
          <a:off x="30718125" y="8277225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363474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30775275" y="8324850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43750" y="9039225"/>
          <a:ext cx="0" cy="6534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11" name="AutoShape 11"/>
        <xdr:cNvSpPr>
          <a:spLocks/>
        </xdr:cNvSpPr>
      </xdr:nvSpPr>
      <xdr:spPr>
        <a:xfrm>
          <a:off x="32184975" y="1374457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2" name="Line 12"/>
        <xdr:cNvSpPr>
          <a:spLocks/>
        </xdr:cNvSpPr>
      </xdr:nvSpPr>
      <xdr:spPr>
        <a:xfrm flipH="1" flipV="1">
          <a:off x="13782675" y="4552950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19383375" y="1290637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24965025" y="15573375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19383375" y="12877800"/>
          <a:ext cx="9525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38100</xdr:rowOff>
    </xdr:to>
    <xdr:sp>
      <xdr:nvSpPr>
        <xdr:cNvPr id="16" name="Line 16"/>
        <xdr:cNvSpPr>
          <a:spLocks/>
        </xdr:cNvSpPr>
      </xdr:nvSpPr>
      <xdr:spPr>
        <a:xfrm flipH="1">
          <a:off x="25041225" y="12868275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096125" y="9096375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uncan.kitchin@intel.com" TargetMode="External" /><Relationship Id="rId2" Type="http://schemas.openxmlformats.org/officeDocument/2006/relationships/hyperlink" Target="mailto:jfakatselis@globespanvirata.com" TargetMode="External" /><Relationship Id="rId3" Type="http://schemas.openxmlformats.org/officeDocument/2006/relationships/hyperlink" Target="mailto:bkraemer@globespanvirata.com" TargetMode="External" /><Relationship Id="rId4" Type="http://schemas.openxmlformats.org/officeDocument/2006/relationships/hyperlink" Target="mailto:tgodfrey@globespanvirata.com" TargetMode="External" /><Relationship Id="rId5" Type="http://schemas.openxmlformats.org/officeDocument/2006/relationships/hyperlink" Target="mailto:stuart.kerry@philips.com" TargetMode="External" /><Relationship Id="rId6" Type="http://schemas.openxmlformats.org/officeDocument/2006/relationships/hyperlink" Target="mailto:apetrick@icefyre.com" TargetMode="External" /><Relationship Id="rId7" Type="http://schemas.openxmlformats.org/officeDocument/2006/relationships/hyperlink" Target="mailto:terry.cole@amd.com" TargetMode="External" /><Relationship Id="rId8" Type="http://schemas.openxmlformats.org/officeDocument/2006/relationships/hyperlink" Target="mailto:brian@linux-wlan.com" TargetMode="External" /><Relationship Id="rId9" Type="http://schemas.openxmlformats.org/officeDocument/2006/relationships/hyperlink" Target="mailto:brian@linux-wlan.com" TargetMode="External" /><Relationship Id="rId10" Type="http://schemas.openxmlformats.org/officeDocument/2006/relationships/hyperlink" Target="mailto:hworstell@att.com" TargetMode="External" /><Relationship Id="rId11" Type="http://schemas.openxmlformats.org/officeDocument/2006/relationships/hyperlink" Target="mailto:dhala@cisco.com" TargetMode="External" /><Relationship Id="rId12" Type="http://schemas.openxmlformats.org/officeDocument/2006/relationships/hyperlink" Target="mailto:richard.h.paine@boeing.com" TargetMode="External" /><Relationship Id="rId13" Type="http://schemas.openxmlformats.org/officeDocument/2006/relationships/hyperlink" Target="mailto:bob@airespace.com" TargetMode="External" /><Relationship Id="rId14" Type="http://schemas.openxmlformats.org/officeDocument/2006/relationships/hyperlink" Target="mailto:m.b.shoemake@ieee.org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cchaplin@sj.symbol.com" TargetMode="External" /><Relationship Id="rId17" Type="http://schemas.openxmlformats.org/officeDocument/2006/relationships/hyperlink" Target="mailto:sheung@athero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4364.html" TargetMode="External" /><Relationship Id="rId2" Type="http://schemas.openxmlformats.org/officeDocument/2006/relationships/hyperlink" Target="http://ieee802.org/secmail/msg04328.html" TargetMode="External" /><Relationship Id="rId3" Type="http://schemas.openxmlformats.org/officeDocument/2006/relationships/hyperlink" Target="http://ieee802.org/secmail/msg04305.html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P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935" customWidth="1"/>
    <col min="2" max="2" width="9.28125" style="935" customWidth="1"/>
    <col min="3" max="3" width="9.57421875" style="935" customWidth="1"/>
    <col min="4" max="4" width="6.00390625" style="935" customWidth="1"/>
    <col min="5" max="13" width="9.140625" style="935" customWidth="1"/>
    <col min="14" max="14" width="15.140625" style="935" customWidth="1"/>
    <col min="15" max="15" width="9.57421875" style="935" customWidth="1"/>
    <col min="16" max="16384" width="9.140625" style="935" customWidth="1"/>
  </cols>
  <sheetData>
    <row r="1" ht="6" customHeight="1">
      <c r="A1" s="1076"/>
    </row>
    <row r="2" ht="11.25" customHeight="1" thickBot="1">
      <c r="A2"/>
    </row>
    <row r="3" spans="1:16" ht="17.25" customHeight="1" thickBot="1">
      <c r="A3"/>
      <c r="C3" s="90" t="s">
        <v>6</v>
      </c>
      <c r="O3" s="217" t="str">
        <f>$C$3</f>
        <v>PLENARY</v>
      </c>
      <c r="P3" s="936"/>
    </row>
    <row r="4" spans="1:16" ht="12.75" customHeight="1">
      <c r="A4"/>
      <c r="C4" s="1360" t="s">
        <v>836</v>
      </c>
      <c r="O4" s="1360" t="str">
        <f>$C$4</f>
        <v>R2</v>
      </c>
      <c r="P4" s="937"/>
    </row>
    <row r="5" spans="1:15" ht="12.75" customHeight="1">
      <c r="A5"/>
      <c r="C5" s="1361"/>
      <c r="O5" s="1361"/>
    </row>
    <row r="6" spans="1:15" ht="12.75" customHeight="1">
      <c r="A6"/>
      <c r="C6" s="1361"/>
      <c r="O6" s="1361"/>
    </row>
    <row r="7" spans="1:15" ht="12.75" customHeight="1" thickBot="1">
      <c r="A7"/>
      <c r="C7" s="1362"/>
      <c r="O7" s="1362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359"/>
      <c r="O17" s="1363"/>
    </row>
    <row r="18" spans="2:15" ht="12.75">
      <c r="B18" s="1359"/>
      <c r="O18" s="1363"/>
    </row>
    <row r="19" spans="2:15" ht="12.75">
      <c r="B19" s="1359"/>
      <c r="O19" s="1363"/>
    </row>
    <row r="20" ht="12.75">
      <c r="B20" s="1359"/>
    </row>
    <row r="21" ht="12.75">
      <c r="B21" s="1359"/>
    </row>
    <row r="22" ht="12.75">
      <c r="B22" s="1359"/>
    </row>
    <row r="23" spans="2:15" ht="12.75">
      <c r="B23" s="1359"/>
      <c r="O23" s="1363"/>
    </row>
    <row r="24" spans="2:15" ht="12.75">
      <c r="B24" s="1359"/>
      <c r="O24" s="1363"/>
    </row>
    <row r="25" spans="2:15" ht="12.75">
      <c r="B25" s="1359"/>
      <c r="O25" s="1363"/>
    </row>
    <row r="26" ht="12.75">
      <c r="B26" s="1359"/>
    </row>
    <row r="27" ht="12.75">
      <c r="B27" s="1359"/>
    </row>
    <row r="28" ht="12.75">
      <c r="B28" s="1359"/>
    </row>
    <row r="29" ht="12.75">
      <c r="B29" s="1359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CU9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329" customFormat="1" ht="16.5" customHeight="1">
      <c r="I1" s="377"/>
    </row>
    <row r="2" spans="2:16" s="348" customFormat="1" ht="16.5" customHeight="1">
      <c r="B2" s="1778" t="s">
        <v>1</v>
      </c>
      <c r="C2" s="1778"/>
      <c r="D2" s="1778"/>
      <c r="E2" s="1778"/>
      <c r="F2" s="1778"/>
      <c r="G2" s="1778"/>
      <c r="H2" s="1778"/>
      <c r="I2" s="1778"/>
      <c r="J2" s="1778"/>
      <c r="K2" s="1778"/>
      <c r="L2" s="1778"/>
      <c r="M2" s="1778"/>
      <c r="N2" s="1778"/>
      <c r="O2" s="1778"/>
      <c r="P2" s="1778"/>
    </row>
    <row r="3" spans="2:97" s="349" customFormat="1" ht="16.5" customHeight="1">
      <c r="B3" s="444" t="s">
        <v>133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</row>
    <row r="4" spans="2:99" s="420" customFormat="1" ht="16.5" customHeight="1">
      <c r="B4" s="421" t="s">
        <v>385</v>
      </c>
      <c r="C4" s="422" t="s">
        <v>365</v>
      </c>
      <c r="D4" s="484"/>
      <c r="E4" s="484"/>
      <c r="F4" s="484"/>
      <c r="G4" s="484"/>
      <c r="H4" s="484"/>
      <c r="I4" s="484"/>
      <c r="J4" s="484"/>
      <c r="K4" s="484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492"/>
      <c r="CI4" s="492"/>
      <c r="CJ4" s="492"/>
      <c r="CK4" s="492"/>
      <c r="CL4" s="492"/>
      <c r="CM4" s="492"/>
      <c r="CN4" s="492"/>
      <c r="CO4" s="492"/>
      <c r="CP4" s="492"/>
      <c r="CQ4" s="492"/>
      <c r="CR4" s="492"/>
      <c r="CS4" s="492"/>
      <c r="CT4" s="492"/>
      <c r="CU4" s="492"/>
    </row>
    <row r="5" spans="2:99" s="420" customFormat="1" ht="16.5" customHeight="1">
      <c r="B5" s="421" t="s">
        <v>385</v>
      </c>
      <c r="C5" s="422" t="s">
        <v>253</v>
      </c>
      <c r="D5" s="484"/>
      <c r="E5" s="484"/>
      <c r="F5" s="484"/>
      <c r="G5" s="484"/>
      <c r="H5" s="484"/>
      <c r="I5" s="484"/>
      <c r="J5" s="484"/>
      <c r="K5" s="484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</row>
    <row r="6" spans="2:99" s="420" customFormat="1" ht="16.5" customHeight="1">
      <c r="B6" s="421" t="s">
        <v>385</v>
      </c>
      <c r="C6" s="422" t="s">
        <v>8</v>
      </c>
      <c r="D6" s="484"/>
      <c r="E6" s="484"/>
      <c r="F6" s="484"/>
      <c r="G6" s="484"/>
      <c r="H6" s="484"/>
      <c r="I6" s="484"/>
      <c r="J6" s="484"/>
      <c r="K6" s="484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</row>
    <row r="7" spans="2:97" s="438" customFormat="1" ht="16.5" customHeight="1">
      <c r="B7" s="439"/>
      <c r="C7" s="440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</row>
    <row r="8" s="345" customFormat="1" ht="16.5" customHeight="1">
      <c r="I8" s="346"/>
    </row>
    <row r="9" spans="2:16" s="347" customFormat="1" ht="16.5" customHeight="1">
      <c r="B9" s="1793" t="s">
        <v>516</v>
      </c>
      <c r="C9" s="1793"/>
      <c r="D9" s="1793"/>
      <c r="E9" s="1793"/>
      <c r="F9" s="1793"/>
      <c r="G9" s="1793"/>
      <c r="H9" s="1793"/>
      <c r="I9" s="1793"/>
      <c r="J9" s="1793"/>
      <c r="K9" s="1793"/>
      <c r="L9" s="1793"/>
      <c r="M9" s="1793"/>
      <c r="N9" s="1793"/>
      <c r="O9" s="1793"/>
      <c r="P9" s="1793"/>
    </row>
    <row r="10" spans="2:16" s="324" customFormat="1" ht="16.5" customHeight="1">
      <c r="B10" s="1788" t="s">
        <v>109</v>
      </c>
      <c r="C10" s="1788"/>
      <c r="D10" s="1788"/>
      <c r="E10" s="1788"/>
      <c r="F10" s="1788"/>
      <c r="G10" s="1788"/>
      <c r="H10" s="1788"/>
      <c r="I10" s="1788"/>
      <c r="J10" s="1788"/>
      <c r="K10" s="1788"/>
      <c r="L10" s="1788"/>
      <c r="M10" s="1788"/>
      <c r="N10" s="1788"/>
      <c r="O10" s="1788"/>
      <c r="P10" s="1788"/>
    </row>
    <row r="11" spans="2:97" s="349" customFormat="1" ht="16.5" customHeight="1">
      <c r="B11" s="1794" t="s">
        <v>306</v>
      </c>
      <c r="C11" s="1794"/>
      <c r="D11" s="1794"/>
      <c r="E11" s="1794"/>
      <c r="F11" s="1794"/>
      <c r="G11" s="1794"/>
      <c r="H11" s="1794"/>
      <c r="I11" s="1794"/>
      <c r="J11" s="1794"/>
      <c r="K11" s="1794"/>
      <c r="L11" s="1794"/>
      <c r="M11" s="1794"/>
      <c r="N11" s="1794"/>
      <c r="O11" s="1794"/>
      <c r="P11" s="1794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</row>
    <row r="12" spans="2:97" s="89" customFormat="1" ht="16.5" customHeight="1">
      <c r="B12" s="340" t="s">
        <v>385</v>
      </c>
      <c r="C12" s="341" t="s">
        <v>805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</row>
    <row r="13" spans="2:97" s="89" customFormat="1" ht="16.5" customHeight="1">
      <c r="B13" s="340" t="s">
        <v>385</v>
      </c>
      <c r="C13" s="341" t="s">
        <v>806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</row>
    <row r="14" spans="2:97" s="438" customFormat="1" ht="16.5" customHeight="1">
      <c r="B14" s="439"/>
      <c r="C14" s="440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</row>
    <row r="15" s="368" customFormat="1" ht="16.5" customHeight="1">
      <c r="I15" s="369"/>
    </row>
    <row r="16" spans="2:16" s="370" customFormat="1" ht="16.5" customHeight="1">
      <c r="B16" s="1795" t="s">
        <v>517</v>
      </c>
      <c r="C16" s="1795"/>
      <c r="D16" s="1795"/>
      <c r="E16" s="1795"/>
      <c r="F16" s="1795"/>
      <c r="G16" s="1795"/>
      <c r="H16" s="1795"/>
      <c r="I16" s="1795"/>
      <c r="J16" s="1795"/>
      <c r="K16" s="1795"/>
      <c r="L16" s="1795"/>
      <c r="M16" s="1795"/>
      <c r="N16" s="1795"/>
      <c r="O16" s="1795"/>
      <c r="P16" s="1795"/>
    </row>
    <row r="17" spans="2:16" s="324" customFormat="1" ht="16.5" customHeight="1">
      <c r="B17" s="1788" t="s">
        <v>110</v>
      </c>
      <c r="C17" s="1788"/>
      <c r="D17" s="1788"/>
      <c r="E17" s="1788"/>
      <c r="F17" s="1788"/>
      <c r="G17" s="1788"/>
      <c r="H17" s="1788"/>
      <c r="I17" s="1788"/>
      <c r="J17" s="1788"/>
      <c r="K17" s="1788"/>
      <c r="L17" s="1788"/>
      <c r="M17" s="1788"/>
      <c r="N17" s="1788"/>
      <c r="O17" s="1788"/>
      <c r="P17" s="1788"/>
    </row>
    <row r="18" spans="1:97" s="351" customFormat="1" ht="16.5" customHeight="1">
      <c r="A18" s="445"/>
      <c r="B18" s="1774" t="s">
        <v>0</v>
      </c>
      <c r="C18" s="1774"/>
      <c r="D18" s="1774"/>
      <c r="E18" s="1774"/>
      <c r="F18" s="1774"/>
      <c r="G18" s="1774"/>
      <c r="H18" s="1774"/>
      <c r="I18" s="1774"/>
      <c r="J18" s="1774"/>
      <c r="K18" s="1774"/>
      <c r="L18" s="1774"/>
      <c r="M18" s="1774"/>
      <c r="N18" s="1774"/>
      <c r="O18" s="1774"/>
      <c r="P18" s="1774"/>
      <c r="Q18" s="419"/>
      <c r="R18" s="419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</row>
    <row r="19" spans="2:97" s="420" customFormat="1" ht="16.5" customHeight="1">
      <c r="B19" s="340" t="s">
        <v>385</v>
      </c>
      <c r="C19" s="422" t="s">
        <v>640</v>
      </c>
      <c r="D19" s="422"/>
      <c r="E19" s="422"/>
      <c r="F19" s="422"/>
      <c r="G19" s="422"/>
      <c r="H19" s="422"/>
      <c r="I19" s="422"/>
      <c r="J19" s="422"/>
      <c r="K19" s="422"/>
      <c r="L19" s="504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5"/>
      <c r="CF19" s="505"/>
      <c r="CG19" s="505"/>
      <c r="CH19" s="505"/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</row>
    <row r="20" spans="2:97" s="438" customFormat="1" ht="16.5" customHeight="1">
      <c r="B20" s="439"/>
      <c r="C20" s="440"/>
      <c r="D20" s="440"/>
      <c r="E20" s="440"/>
      <c r="F20" s="440"/>
      <c r="G20" s="440"/>
      <c r="H20" s="440"/>
      <c r="I20" s="440"/>
      <c r="J20" s="440"/>
      <c r="K20" s="440"/>
      <c r="L20" s="442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</row>
    <row r="21" s="478" customFormat="1" ht="16.5" customHeight="1">
      <c r="I21" s="479"/>
    </row>
    <row r="22" spans="2:16" s="480" customFormat="1" ht="16.5" customHeight="1">
      <c r="B22" s="1796" t="s">
        <v>105</v>
      </c>
      <c r="C22" s="1796"/>
      <c r="D22" s="1796"/>
      <c r="E22" s="1796"/>
      <c r="F22" s="1796"/>
      <c r="G22" s="1796"/>
      <c r="H22" s="1796"/>
      <c r="I22" s="1796"/>
      <c r="J22" s="1796"/>
      <c r="K22" s="1796"/>
      <c r="L22" s="1796"/>
      <c r="M22" s="1796"/>
      <c r="N22" s="1796"/>
      <c r="O22" s="1796"/>
      <c r="P22" s="1796"/>
    </row>
    <row r="23" spans="2:16" s="324" customFormat="1" ht="16.5" customHeight="1">
      <c r="B23" s="1788" t="s">
        <v>106</v>
      </c>
      <c r="C23" s="1788"/>
      <c r="D23" s="1788"/>
      <c r="E23" s="1788"/>
      <c r="F23" s="1788"/>
      <c r="G23" s="1788"/>
      <c r="H23" s="1788"/>
      <c r="I23" s="1788"/>
      <c r="J23" s="1788"/>
      <c r="K23" s="1788"/>
      <c r="L23" s="1788"/>
      <c r="M23" s="1788"/>
      <c r="N23" s="1788"/>
      <c r="O23" s="1788"/>
      <c r="P23" s="1788"/>
    </row>
    <row r="24" spans="2:97" s="482" customFormat="1" ht="16.5" customHeight="1">
      <c r="B24" s="1797" t="s">
        <v>116</v>
      </c>
      <c r="C24" s="1797"/>
      <c r="D24" s="1797"/>
      <c r="E24" s="1797"/>
      <c r="F24" s="1797"/>
      <c r="G24" s="1797"/>
      <c r="H24" s="1797"/>
      <c r="I24" s="1797"/>
      <c r="J24" s="1797"/>
      <c r="K24" s="1797"/>
      <c r="L24" s="1797"/>
      <c r="M24" s="1797"/>
      <c r="N24" s="1797"/>
      <c r="O24" s="1797"/>
      <c r="P24" s="1797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3"/>
      <c r="CR24" s="483"/>
      <c r="CS24" s="483"/>
    </row>
    <row r="25" spans="2:97" s="89" customFormat="1" ht="16.5" customHeight="1">
      <c r="B25" s="340" t="s">
        <v>385</v>
      </c>
      <c r="C25" s="341" t="s">
        <v>280</v>
      </c>
      <c r="D25" s="341"/>
      <c r="E25" s="341"/>
      <c r="F25" s="341"/>
      <c r="G25" s="341"/>
      <c r="H25" s="341"/>
      <c r="I25" s="341"/>
      <c r="J25" s="341"/>
      <c r="K25" s="341"/>
      <c r="L25" s="343"/>
      <c r="M25" s="344"/>
      <c r="N25" s="344"/>
      <c r="O25" s="344"/>
      <c r="P25" s="344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</row>
    <row r="26" spans="1:21" s="328" customFormat="1" ht="16.5" customHeight="1">
      <c r="A26" s="89"/>
      <c r="B26" s="499" t="s">
        <v>385</v>
      </c>
      <c r="C26" s="341" t="s">
        <v>281</v>
      </c>
      <c r="D26" s="341"/>
      <c r="E26" s="341"/>
      <c r="F26" s="341"/>
      <c r="G26" s="341"/>
      <c r="H26" s="341"/>
      <c r="I26" s="341"/>
      <c r="J26" s="341"/>
      <c r="K26" s="341"/>
      <c r="L26" s="343"/>
      <c r="M26" s="344"/>
      <c r="N26" s="344"/>
      <c r="O26" s="344"/>
      <c r="P26" s="344"/>
      <c r="Q26" s="353"/>
      <c r="R26" s="353"/>
      <c r="S26" s="353"/>
      <c r="T26" s="353"/>
      <c r="U26" s="353"/>
    </row>
    <row r="27" spans="1:21" s="328" customFormat="1" ht="16.5" customHeight="1">
      <c r="A27" s="89"/>
      <c r="B27" s="340" t="s">
        <v>385</v>
      </c>
      <c r="C27" s="341" t="s">
        <v>649</v>
      </c>
      <c r="D27" s="341"/>
      <c r="E27" s="341"/>
      <c r="F27" s="341"/>
      <c r="G27" s="341"/>
      <c r="H27" s="341"/>
      <c r="I27" s="341"/>
      <c r="J27" s="341"/>
      <c r="K27" s="341"/>
      <c r="L27" s="343"/>
      <c r="M27" s="344"/>
      <c r="N27" s="344"/>
      <c r="O27" s="344"/>
      <c r="P27" s="344"/>
      <c r="Q27" s="353"/>
      <c r="R27" s="353"/>
      <c r="S27" s="353"/>
      <c r="T27" s="353"/>
      <c r="U27" s="353"/>
    </row>
    <row r="28" spans="1:21" s="780" customFormat="1" ht="16.5" customHeight="1">
      <c r="A28" s="89"/>
      <c r="B28" s="340" t="s">
        <v>385</v>
      </c>
      <c r="C28" s="341" t="s">
        <v>650</v>
      </c>
      <c r="D28" s="342"/>
      <c r="E28" s="342"/>
      <c r="F28" s="342"/>
      <c r="G28" s="342"/>
      <c r="H28" s="342"/>
      <c r="I28" s="342"/>
      <c r="J28" s="342"/>
      <c r="K28" s="342"/>
      <c r="L28" s="353"/>
      <c r="M28" s="353"/>
      <c r="N28" s="353"/>
      <c r="O28" s="353"/>
      <c r="P28" s="353"/>
      <c r="Q28" s="353"/>
      <c r="R28" s="353"/>
      <c r="S28" s="353"/>
      <c r="T28" s="353"/>
      <c r="U28" s="353"/>
    </row>
    <row r="29" spans="1:21" s="322" customFormat="1" ht="16.5" customHeight="1">
      <c r="A29" s="89"/>
      <c r="B29" s="340" t="s">
        <v>385</v>
      </c>
      <c r="C29" s="341" t="s">
        <v>485</v>
      </c>
      <c r="D29" s="341"/>
      <c r="E29" s="341"/>
      <c r="F29" s="341"/>
      <c r="G29" s="341"/>
      <c r="H29" s="341"/>
      <c r="I29" s="341"/>
      <c r="J29" s="341"/>
      <c r="K29" s="341"/>
      <c r="L29" s="343"/>
      <c r="M29" s="344"/>
      <c r="N29" s="344"/>
      <c r="O29" s="344"/>
      <c r="P29" s="344"/>
      <c r="Q29" s="353"/>
      <c r="R29" s="353"/>
      <c r="S29" s="353"/>
      <c r="T29" s="353"/>
      <c r="U29" s="353"/>
    </row>
    <row r="30" s="438" customFormat="1" ht="16.5" customHeight="1"/>
    <row r="31" s="362" customFormat="1" ht="16.5" customHeight="1">
      <c r="I31" s="363"/>
    </row>
    <row r="32" spans="2:16" s="364" customFormat="1" ht="16.5" customHeight="1">
      <c r="B32" s="1791" t="s">
        <v>288</v>
      </c>
      <c r="C32" s="1791"/>
      <c r="D32" s="1791"/>
      <c r="E32" s="1791"/>
      <c r="F32" s="1791"/>
      <c r="G32" s="1791"/>
      <c r="H32" s="1791"/>
      <c r="I32" s="1791"/>
      <c r="J32" s="1791"/>
      <c r="K32" s="1791"/>
      <c r="L32" s="1791"/>
      <c r="M32" s="1791"/>
      <c r="N32" s="1791"/>
      <c r="O32" s="1791"/>
      <c r="P32" s="1791"/>
    </row>
    <row r="33" spans="2:16" s="324" customFormat="1" ht="16.5" customHeight="1">
      <c r="B33" s="1788" t="s">
        <v>131</v>
      </c>
      <c r="C33" s="1788"/>
      <c r="D33" s="1788"/>
      <c r="E33" s="1788"/>
      <c r="F33" s="1788"/>
      <c r="G33" s="1788"/>
      <c r="H33" s="1788"/>
      <c r="I33" s="1788"/>
      <c r="J33" s="1788"/>
      <c r="K33" s="1788"/>
      <c r="L33" s="1788"/>
      <c r="M33" s="1788"/>
      <c r="N33" s="1788"/>
      <c r="O33" s="1788"/>
      <c r="P33" s="1788"/>
    </row>
    <row r="34" spans="2:97" s="354" customFormat="1" ht="16.5" customHeight="1">
      <c r="B34" s="1790" t="s">
        <v>510</v>
      </c>
      <c r="C34" s="1790"/>
      <c r="D34" s="1790"/>
      <c r="E34" s="1790"/>
      <c r="F34" s="1790"/>
      <c r="G34" s="1790"/>
      <c r="H34" s="1790"/>
      <c r="I34" s="1790"/>
      <c r="J34" s="1790"/>
      <c r="K34" s="1790"/>
      <c r="L34" s="1790"/>
      <c r="M34" s="1790"/>
      <c r="N34" s="1790"/>
      <c r="O34" s="1790"/>
      <c r="P34" s="1790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</row>
    <row r="35" spans="1:97" s="1195" customFormat="1" ht="16.5" customHeight="1">
      <c r="A35" s="1190"/>
      <c r="B35" s="1191" t="s">
        <v>385</v>
      </c>
      <c r="C35" s="911" t="s">
        <v>139</v>
      </c>
      <c r="D35" s="1192"/>
      <c r="E35" s="1192"/>
      <c r="F35" s="1192"/>
      <c r="G35" s="1192"/>
      <c r="H35" s="1192"/>
      <c r="I35" s="1192"/>
      <c r="J35" s="1193"/>
      <c r="K35" s="1193"/>
      <c r="L35" s="1193"/>
      <c r="M35" s="1193"/>
      <c r="N35" s="1193"/>
      <c r="O35" s="1193"/>
      <c r="P35" s="1193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4"/>
      <c r="AD35" s="1194"/>
      <c r="AE35" s="1194"/>
      <c r="AF35" s="1194"/>
      <c r="AG35" s="1194"/>
      <c r="AH35" s="1194"/>
      <c r="AI35" s="1194"/>
      <c r="AJ35" s="1194"/>
      <c r="AK35" s="1194"/>
      <c r="AL35" s="1194"/>
      <c r="AM35" s="1194"/>
      <c r="AN35" s="1194"/>
      <c r="AO35" s="1194"/>
      <c r="AP35" s="1194"/>
      <c r="AQ35" s="1194"/>
      <c r="AR35" s="1194"/>
      <c r="AS35" s="1194"/>
      <c r="AT35" s="1194"/>
      <c r="AU35" s="1194"/>
      <c r="AV35" s="1194"/>
      <c r="AW35" s="1194"/>
      <c r="AX35" s="1194"/>
      <c r="AY35" s="1194"/>
      <c r="AZ35" s="1194"/>
      <c r="BA35" s="1194"/>
      <c r="BB35" s="1194"/>
      <c r="BC35" s="1194"/>
      <c r="BD35" s="1194"/>
      <c r="BE35" s="1194"/>
      <c r="BF35" s="1194"/>
      <c r="BG35" s="1194"/>
      <c r="BH35" s="1194"/>
      <c r="BI35" s="1194"/>
      <c r="BJ35" s="1194"/>
      <c r="BK35" s="1194"/>
      <c r="BL35" s="1194"/>
      <c r="BM35" s="1194"/>
      <c r="BN35" s="1194"/>
      <c r="BO35" s="1194"/>
      <c r="BP35" s="1194"/>
      <c r="BQ35" s="1194"/>
      <c r="BR35" s="1194"/>
      <c r="BS35" s="1194"/>
      <c r="BT35" s="1194"/>
      <c r="BU35" s="1194"/>
      <c r="BV35" s="1194"/>
      <c r="BW35" s="1194"/>
      <c r="BX35" s="1194"/>
      <c r="BY35" s="1194"/>
      <c r="BZ35" s="1194"/>
      <c r="CA35" s="1194"/>
      <c r="CB35" s="1194"/>
      <c r="CC35" s="1194"/>
      <c r="CD35" s="1194"/>
      <c r="CE35" s="1194"/>
      <c r="CF35" s="1194"/>
      <c r="CG35" s="1194"/>
      <c r="CH35" s="1194"/>
      <c r="CI35" s="1194"/>
      <c r="CJ35" s="1194"/>
      <c r="CK35" s="1194"/>
      <c r="CL35" s="1194"/>
      <c r="CM35" s="1194"/>
      <c r="CN35" s="1194"/>
      <c r="CO35" s="1194"/>
      <c r="CP35" s="1194"/>
      <c r="CQ35" s="1194"/>
      <c r="CR35" s="1194"/>
      <c r="CS35" s="1194"/>
    </row>
    <row r="36" spans="2:97" s="89" customFormat="1" ht="16.5" customHeight="1">
      <c r="B36" s="499" t="s">
        <v>385</v>
      </c>
      <c r="C36" s="341" t="s">
        <v>495</v>
      </c>
      <c r="D36" s="341"/>
      <c r="E36" s="341"/>
      <c r="F36" s="341"/>
      <c r="G36" s="341"/>
      <c r="H36" s="341"/>
      <c r="I36" s="341"/>
      <c r="J36" s="341"/>
      <c r="K36" s="341"/>
      <c r="L36" s="343"/>
      <c r="M36" s="344"/>
      <c r="N36" s="344"/>
      <c r="O36" s="344"/>
      <c r="P36" s="344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</row>
    <row r="37" spans="2:97" s="89" customFormat="1" ht="16.5" customHeight="1">
      <c r="B37" s="499" t="s">
        <v>385</v>
      </c>
      <c r="C37" s="341" t="s">
        <v>149</v>
      </c>
      <c r="D37" s="341"/>
      <c r="E37" s="341"/>
      <c r="F37" s="341"/>
      <c r="G37" s="341"/>
      <c r="H37" s="341"/>
      <c r="I37" s="341"/>
      <c r="J37" s="341"/>
      <c r="K37" s="341"/>
      <c r="L37" s="343"/>
      <c r="M37" s="344"/>
      <c r="N37" s="344"/>
      <c r="O37" s="344"/>
      <c r="P37" s="344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</row>
    <row r="38" s="438" customFormat="1" ht="16.5" customHeight="1"/>
    <row r="39" s="542" customFormat="1" ht="16.5" customHeight="1">
      <c r="I39" s="543"/>
    </row>
    <row r="40" spans="2:16" s="544" customFormat="1" ht="16.5" customHeight="1">
      <c r="B40" s="1800" t="s">
        <v>113</v>
      </c>
      <c r="C40" s="1800"/>
      <c r="D40" s="1800"/>
      <c r="E40" s="1800"/>
      <c r="F40" s="1800"/>
      <c r="G40" s="1800"/>
      <c r="H40" s="1800"/>
      <c r="I40" s="1800"/>
      <c r="J40" s="1800"/>
      <c r="K40" s="1800"/>
      <c r="L40" s="1800"/>
      <c r="M40" s="1800"/>
      <c r="N40" s="1800"/>
      <c r="O40" s="1800"/>
      <c r="P40" s="1800"/>
    </row>
    <row r="41" spans="2:16" s="324" customFormat="1" ht="16.5" customHeight="1">
      <c r="B41" s="1788" t="s">
        <v>115</v>
      </c>
      <c r="C41" s="1788"/>
      <c r="D41" s="1788"/>
      <c r="E41" s="1788"/>
      <c r="F41" s="1788"/>
      <c r="G41" s="1788"/>
      <c r="H41" s="1788"/>
      <c r="I41" s="1788"/>
      <c r="J41" s="1788"/>
      <c r="K41" s="1788"/>
      <c r="L41" s="1788"/>
      <c r="M41" s="1788"/>
      <c r="N41" s="1788"/>
      <c r="O41" s="1788"/>
      <c r="P41" s="1788"/>
    </row>
    <row r="42" spans="2:97" s="354" customFormat="1" ht="16.5" customHeight="1">
      <c r="B42" s="1790" t="s">
        <v>114</v>
      </c>
      <c r="C42" s="1790"/>
      <c r="D42" s="1790"/>
      <c r="E42" s="1790"/>
      <c r="F42" s="1790"/>
      <c r="G42" s="1790"/>
      <c r="H42" s="1790"/>
      <c r="I42" s="1790"/>
      <c r="J42" s="1790"/>
      <c r="K42" s="1790"/>
      <c r="L42" s="1790"/>
      <c r="M42" s="1790"/>
      <c r="N42" s="1790"/>
      <c r="O42" s="1790"/>
      <c r="P42" s="1790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</row>
    <row r="43" spans="2:95" s="824" customFormat="1" ht="18" customHeight="1">
      <c r="B43" s="941" t="s">
        <v>385</v>
      </c>
      <c r="C43" s="911" t="s">
        <v>251</v>
      </c>
      <c r="D43" s="912"/>
      <c r="E43" s="901"/>
      <c r="F43" s="901"/>
      <c r="G43" s="901"/>
      <c r="H43" s="901"/>
      <c r="I43" s="901"/>
      <c r="J43" s="901"/>
      <c r="K43" s="901"/>
      <c r="L43" s="902"/>
      <c r="M43" s="902"/>
      <c r="N43" s="902"/>
      <c r="O43" s="902"/>
      <c r="P43" s="902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</row>
    <row r="44" spans="2:95" s="824" customFormat="1" ht="18" customHeight="1">
      <c r="B44" s="941" t="s">
        <v>385</v>
      </c>
      <c r="C44" s="911" t="s">
        <v>252</v>
      </c>
      <c r="D44" s="912"/>
      <c r="E44" s="901"/>
      <c r="F44" s="901"/>
      <c r="G44" s="901"/>
      <c r="H44" s="901"/>
      <c r="I44" s="901"/>
      <c r="J44" s="901"/>
      <c r="K44" s="901"/>
      <c r="L44" s="902"/>
      <c r="M44" s="902"/>
      <c r="N44" s="902"/>
      <c r="O44" s="902"/>
      <c r="P44" s="902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</row>
    <row r="45" spans="1:16" s="909" customFormat="1" ht="16.5" customHeight="1">
      <c r="A45" s="903"/>
      <c r="B45" s="941" t="s">
        <v>385</v>
      </c>
      <c r="C45" s="911" t="s">
        <v>808</v>
      </c>
      <c r="D45" s="912"/>
      <c r="E45" s="901"/>
      <c r="F45" s="901"/>
      <c r="G45" s="901"/>
      <c r="H45" s="901"/>
      <c r="I45" s="901"/>
      <c r="J45" s="901"/>
      <c r="K45" s="901"/>
      <c r="L45" s="901"/>
      <c r="M45" s="901"/>
      <c r="N45" s="902"/>
      <c r="O45" s="824"/>
      <c r="P45" s="824"/>
    </row>
    <row r="46" s="438" customFormat="1" ht="16.5" customHeight="1"/>
    <row r="47" s="365" customFormat="1" ht="16.5" customHeight="1">
      <c r="I47" s="366"/>
    </row>
    <row r="48" spans="2:16" s="367" customFormat="1" ht="16.5" customHeight="1">
      <c r="B48" s="1798" t="s">
        <v>420</v>
      </c>
      <c r="C48" s="1798"/>
      <c r="D48" s="1798"/>
      <c r="E48" s="1798"/>
      <c r="F48" s="1798"/>
      <c r="G48" s="1798"/>
      <c r="H48" s="1798"/>
      <c r="I48" s="1798"/>
      <c r="J48" s="1798"/>
      <c r="K48" s="1798"/>
      <c r="L48" s="1798"/>
      <c r="M48" s="1798"/>
      <c r="N48" s="1798"/>
      <c r="O48" s="1798"/>
      <c r="P48" s="1798"/>
    </row>
    <row r="49" spans="2:16" s="324" customFormat="1" ht="16.5" customHeight="1">
      <c r="B49" s="1788" t="s">
        <v>112</v>
      </c>
      <c r="C49" s="1788"/>
      <c r="D49" s="1788"/>
      <c r="E49" s="1788"/>
      <c r="F49" s="1788"/>
      <c r="G49" s="1788"/>
      <c r="H49" s="1788"/>
      <c r="I49" s="1788"/>
      <c r="J49" s="1788"/>
      <c r="K49" s="1788"/>
      <c r="L49" s="1788"/>
      <c r="M49" s="1788"/>
      <c r="N49" s="1788"/>
      <c r="O49" s="1788"/>
      <c r="P49" s="1788"/>
    </row>
    <row r="50" spans="2:97" s="354" customFormat="1" ht="16.5" customHeight="1">
      <c r="B50" s="1790" t="s">
        <v>419</v>
      </c>
      <c r="C50" s="1790"/>
      <c r="D50" s="1790"/>
      <c r="E50" s="1790"/>
      <c r="F50" s="1790"/>
      <c r="G50" s="1790"/>
      <c r="H50" s="1790"/>
      <c r="I50" s="1790"/>
      <c r="J50" s="1790"/>
      <c r="K50" s="1790"/>
      <c r="L50" s="1790"/>
      <c r="M50" s="1790"/>
      <c r="N50" s="1790"/>
      <c r="O50" s="1790"/>
      <c r="P50" s="1790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355"/>
      <c r="CP50" s="355"/>
      <c r="CQ50" s="355"/>
      <c r="CR50" s="355"/>
      <c r="CS50" s="355"/>
    </row>
    <row r="51" spans="1:10" s="940" customFormat="1" ht="16.5" customHeight="1">
      <c r="A51" s="89"/>
      <c r="B51" s="499" t="s">
        <v>385</v>
      </c>
      <c r="C51" s="341" t="s">
        <v>664</v>
      </c>
      <c r="D51" s="341"/>
      <c r="E51" s="341"/>
      <c r="F51" s="341"/>
      <c r="G51" s="341"/>
      <c r="H51" s="341"/>
      <c r="I51" s="341"/>
      <c r="J51" s="341"/>
    </row>
    <row r="52" spans="1:10" s="940" customFormat="1" ht="16.5" customHeight="1">
      <c r="A52" s="89"/>
      <c r="B52" s="499" t="s">
        <v>385</v>
      </c>
      <c r="C52" s="341" t="s">
        <v>665</v>
      </c>
      <c r="D52" s="341"/>
      <c r="E52" s="341"/>
      <c r="F52" s="341"/>
      <c r="G52" s="341"/>
      <c r="H52" s="341"/>
      <c r="I52" s="341"/>
      <c r="J52" s="341"/>
    </row>
    <row r="53" spans="1:10" s="940" customFormat="1" ht="16.5" customHeight="1">
      <c r="A53" s="89"/>
      <c r="B53" s="499" t="s">
        <v>385</v>
      </c>
      <c r="C53" s="341" t="s">
        <v>666</v>
      </c>
      <c r="D53" s="341"/>
      <c r="E53" s="341"/>
      <c r="F53" s="341"/>
      <c r="G53" s="341"/>
      <c r="H53" s="341"/>
      <c r="I53" s="341"/>
      <c r="J53" s="341"/>
    </row>
    <row r="54" spans="1:10" s="940" customFormat="1" ht="16.5" customHeight="1">
      <c r="A54" s="89"/>
      <c r="B54" s="499" t="s">
        <v>385</v>
      </c>
      <c r="C54" s="341" t="s">
        <v>667</v>
      </c>
      <c r="D54" s="341"/>
      <c r="E54" s="341"/>
      <c r="F54" s="341"/>
      <c r="G54" s="341"/>
      <c r="H54" s="341"/>
      <c r="I54" s="341"/>
      <c r="J54" s="341"/>
    </row>
    <row r="55" spans="1:10" s="940" customFormat="1" ht="16.5" customHeight="1">
      <c r="A55" s="89"/>
      <c r="B55" s="499" t="s">
        <v>385</v>
      </c>
      <c r="C55" s="341" t="s">
        <v>668</v>
      </c>
      <c r="D55" s="341"/>
      <c r="E55" s="341"/>
      <c r="F55" s="341"/>
      <c r="G55" s="341"/>
      <c r="H55" s="341"/>
      <c r="I55" s="341"/>
      <c r="J55" s="341"/>
    </row>
    <row r="56" s="438" customFormat="1" ht="16.5" customHeight="1"/>
    <row r="57" s="356" customFormat="1" ht="16.5" customHeight="1">
      <c r="I57" s="357"/>
    </row>
    <row r="58" spans="2:16" s="358" customFormat="1" ht="16.5" customHeight="1">
      <c r="B58" s="1799" t="s">
        <v>498</v>
      </c>
      <c r="C58" s="1799"/>
      <c r="D58" s="1799"/>
      <c r="E58" s="1799"/>
      <c r="F58" s="1799"/>
      <c r="G58" s="1799"/>
      <c r="H58" s="1799"/>
      <c r="I58" s="1799"/>
      <c r="J58" s="1799"/>
      <c r="K58" s="1799"/>
      <c r="L58" s="1799"/>
      <c r="M58" s="1799"/>
      <c r="N58" s="1799"/>
      <c r="O58" s="1799"/>
      <c r="P58" s="1799"/>
    </row>
    <row r="59" spans="2:16" s="324" customFormat="1" ht="16.5" customHeight="1">
      <c r="B59" s="1788" t="s">
        <v>132</v>
      </c>
      <c r="C59" s="1788"/>
      <c r="D59" s="1788"/>
      <c r="E59" s="1788"/>
      <c r="F59" s="1788"/>
      <c r="G59" s="1788"/>
      <c r="H59" s="1788"/>
      <c r="I59" s="1788"/>
      <c r="J59" s="1788"/>
      <c r="K59" s="1788"/>
      <c r="L59" s="1788"/>
      <c r="M59" s="1788"/>
      <c r="N59" s="1788"/>
      <c r="O59" s="1788"/>
      <c r="P59" s="1788"/>
    </row>
    <row r="60" spans="2:97" s="351" customFormat="1" ht="16.5" customHeight="1">
      <c r="B60" s="1794" t="s">
        <v>512</v>
      </c>
      <c r="C60" s="1794"/>
      <c r="D60" s="1794"/>
      <c r="E60" s="1794"/>
      <c r="F60" s="1794"/>
      <c r="G60" s="1794"/>
      <c r="H60" s="1794"/>
      <c r="I60" s="1794"/>
      <c r="J60" s="1794"/>
      <c r="K60" s="1794"/>
      <c r="L60" s="1794"/>
      <c r="M60" s="1794"/>
      <c r="N60" s="1794"/>
      <c r="O60" s="1794"/>
      <c r="P60" s="1794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</row>
    <row r="61" spans="2:9" s="89" customFormat="1" ht="16.5" customHeight="1">
      <c r="B61" s="340" t="s">
        <v>385</v>
      </c>
      <c r="C61" s="779" t="s">
        <v>434</v>
      </c>
      <c r="D61" s="342"/>
      <c r="E61" s="342"/>
      <c r="F61" s="342"/>
      <c r="G61" s="342"/>
      <c r="H61" s="342"/>
      <c r="I61" s="342"/>
    </row>
    <row r="62" spans="2:9" s="89" customFormat="1" ht="16.5" customHeight="1">
      <c r="B62" s="340" t="s">
        <v>385</v>
      </c>
      <c r="C62" s="779" t="s">
        <v>436</v>
      </c>
      <c r="D62" s="342"/>
      <c r="E62" s="342"/>
      <c r="F62" s="342"/>
      <c r="G62" s="342"/>
      <c r="H62" s="342"/>
      <c r="I62" s="342"/>
    </row>
    <row r="63" spans="2:9" s="89" customFormat="1" ht="16.5" customHeight="1">
      <c r="B63" s="340" t="s">
        <v>385</v>
      </c>
      <c r="C63" s="779" t="s">
        <v>778</v>
      </c>
      <c r="D63" s="342"/>
      <c r="E63" s="342"/>
      <c r="F63" s="342"/>
      <c r="G63" s="342"/>
      <c r="H63" s="342"/>
      <c r="I63" s="342"/>
    </row>
    <row r="64" spans="2:9" s="89" customFormat="1" ht="16.5" customHeight="1">
      <c r="B64" s="340" t="s">
        <v>385</v>
      </c>
      <c r="C64" s="779" t="s">
        <v>435</v>
      </c>
      <c r="D64" s="342"/>
      <c r="E64" s="342"/>
      <c r="F64" s="342"/>
      <c r="G64" s="342"/>
      <c r="H64" s="342"/>
      <c r="I64" s="342"/>
    </row>
    <row r="65" s="438" customFormat="1" ht="16.5" customHeight="1"/>
    <row r="66" s="359" customFormat="1" ht="16.5" customHeight="1">
      <c r="I66" s="360"/>
    </row>
    <row r="67" spans="2:16" s="361" customFormat="1" ht="16.5" customHeight="1">
      <c r="B67" s="1792" t="s">
        <v>484</v>
      </c>
      <c r="C67" s="1792"/>
      <c r="D67" s="1792"/>
      <c r="E67" s="1792"/>
      <c r="F67" s="1792"/>
      <c r="G67" s="1792"/>
      <c r="H67" s="1792"/>
      <c r="I67" s="1792"/>
      <c r="J67" s="1792"/>
      <c r="K67" s="1792"/>
      <c r="L67" s="1792"/>
      <c r="M67" s="1792"/>
      <c r="N67" s="1792"/>
      <c r="O67" s="1792"/>
      <c r="P67" s="1792"/>
    </row>
    <row r="68" spans="2:16" s="324" customFormat="1" ht="16.5" customHeight="1">
      <c r="B68" s="1788" t="s">
        <v>111</v>
      </c>
      <c r="C68" s="1788"/>
      <c r="D68" s="1788"/>
      <c r="E68" s="1788"/>
      <c r="F68" s="1788"/>
      <c r="G68" s="1788"/>
      <c r="H68" s="1788"/>
      <c r="I68" s="1788"/>
      <c r="J68" s="1788"/>
      <c r="K68" s="1788"/>
      <c r="L68" s="1788"/>
      <c r="M68" s="1788"/>
      <c r="N68" s="1788"/>
      <c r="O68" s="1788"/>
      <c r="P68" s="1788"/>
    </row>
    <row r="69" spans="2:97" s="351" customFormat="1" ht="16.5" customHeight="1">
      <c r="B69" s="1794" t="s">
        <v>511</v>
      </c>
      <c r="C69" s="1794"/>
      <c r="D69" s="1794"/>
      <c r="E69" s="1794"/>
      <c r="F69" s="1794"/>
      <c r="G69" s="1794"/>
      <c r="H69" s="1794"/>
      <c r="I69" s="1794"/>
      <c r="J69" s="1794"/>
      <c r="K69" s="1794"/>
      <c r="L69" s="1794"/>
      <c r="M69" s="1794"/>
      <c r="N69" s="1794"/>
      <c r="O69" s="1794"/>
      <c r="P69" s="1794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  <c r="BE69" s="352"/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/>
      <c r="CN69" s="352"/>
      <c r="CO69" s="352"/>
      <c r="CP69" s="352"/>
      <c r="CQ69" s="352"/>
      <c r="CR69" s="352"/>
      <c r="CS69" s="352"/>
    </row>
    <row r="70" spans="1:97" ht="16.5" customHeight="1">
      <c r="A70" s="420"/>
      <c r="B70" s="421" t="s">
        <v>385</v>
      </c>
      <c r="C70" s="446" t="s">
        <v>23</v>
      </c>
      <c r="D70" s="447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3"/>
      <c r="BD70" s="423"/>
      <c r="BE70" s="423"/>
      <c r="BF70" s="423"/>
      <c r="BG70" s="423"/>
      <c r="BH70" s="423"/>
      <c r="BI70" s="423"/>
      <c r="BJ70" s="423"/>
      <c r="BK70" s="423"/>
      <c r="BL70" s="423"/>
      <c r="BM70" s="423"/>
      <c r="BN70" s="423"/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23"/>
      <c r="CB70" s="423"/>
      <c r="CC70" s="423"/>
      <c r="CD70" s="423"/>
      <c r="CE70" s="423"/>
      <c r="CF70" s="423"/>
      <c r="CG70" s="423"/>
      <c r="CH70" s="423"/>
      <c r="CI70" s="423"/>
      <c r="CJ70" s="423"/>
      <c r="CK70" s="423"/>
      <c r="CL70" s="423"/>
      <c r="CM70" s="423"/>
      <c r="CN70" s="423"/>
      <c r="CO70" s="423"/>
      <c r="CP70" s="423"/>
      <c r="CQ70" s="423"/>
      <c r="CR70" s="423"/>
      <c r="CS70" s="423"/>
    </row>
    <row r="71" spans="1:97" ht="16.5" customHeight="1">
      <c r="A71" s="420"/>
      <c r="B71" s="421" t="s">
        <v>385</v>
      </c>
      <c r="C71" s="446" t="s">
        <v>267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23"/>
      <c r="AT71" s="423"/>
      <c r="AU71" s="423"/>
      <c r="AV71" s="423"/>
      <c r="AW71" s="423"/>
      <c r="AX71" s="423"/>
      <c r="AY71" s="423"/>
      <c r="AZ71" s="423"/>
      <c r="BA71" s="423"/>
      <c r="BB71" s="423"/>
      <c r="BC71" s="423"/>
      <c r="BD71" s="423"/>
      <c r="BE71" s="423"/>
      <c r="BF71" s="423"/>
      <c r="BG71" s="423"/>
      <c r="BH71" s="423"/>
      <c r="BI71" s="423"/>
      <c r="BJ71" s="423"/>
      <c r="BK71" s="423"/>
      <c r="BL71" s="423"/>
      <c r="BM71" s="423"/>
      <c r="BN71" s="423"/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23"/>
      <c r="CB71" s="423"/>
      <c r="CC71" s="423"/>
      <c r="CD71" s="423"/>
      <c r="CE71" s="423"/>
      <c r="CF71" s="423"/>
      <c r="CG71" s="423"/>
      <c r="CH71" s="423"/>
      <c r="CI71" s="423"/>
      <c r="CJ71" s="423"/>
      <c r="CK71" s="423"/>
      <c r="CL71" s="423"/>
      <c r="CM71" s="423"/>
      <c r="CN71" s="423"/>
      <c r="CO71" s="423"/>
      <c r="CP71" s="423"/>
      <c r="CQ71" s="423"/>
      <c r="CR71" s="423"/>
      <c r="CS71" s="423"/>
    </row>
    <row r="72" spans="1:97" ht="16.5" customHeight="1">
      <c r="A72" s="420"/>
      <c r="B72" s="421" t="s">
        <v>385</v>
      </c>
      <c r="C72" s="446" t="s">
        <v>686</v>
      </c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3"/>
      <c r="BE72" s="423"/>
      <c r="BF72" s="423"/>
      <c r="BG72" s="423"/>
      <c r="BH72" s="423"/>
      <c r="BI72" s="423"/>
      <c r="BJ72" s="423"/>
      <c r="BK72" s="423"/>
      <c r="BL72" s="423"/>
      <c r="BM72" s="423"/>
      <c r="BN72" s="423"/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I72" s="423"/>
      <c r="CJ72" s="423"/>
      <c r="CK72" s="423"/>
      <c r="CL72" s="423"/>
      <c r="CM72" s="423"/>
      <c r="CN72" s="423"/>
      <c r="CO72" s="423"/>
      <c r="CP72" s="423"/>
      <c r="CQ72" s="423"/>
      <c r="CR72" s="423"/>
      <c r="CS72" s="423"/>
    </row>
    <row r="73" spans="1:97" ht="16.5" customHeight="1">
      <c r="A73" s="420"/>
      <c r="B73" s="421" t="s">
        <v>385</v>
      </c>
      <c r="C73" s="446" t="s">
        <v>687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</row>
    <row r="74" spans="1:97" ht="16.5" customHeight="1">
      <c r="A74" s="420"/>
      <c r="B74" s="421" t="s">
        <v>385</v>
      </c>
      <c r="C74" s="446" t="s">
        <v>688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423"/>
      <c r="BC74" s="423"/>
      <c r="BD74" s="423"/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3"/>
      <c r="CO74" s="423"/>
      <c r="CP74" s="423"/>
      <c r="CQ74" s="423"/>
      <c r="CR74" s="423"/>
      <c r="CS74" s="423"/>
    </row>
    <row r="75" s="438" customFormat="1" ht="16.5" customHeight="1"/>
    <row r="76" s="1111" customFormat="1" ht="16.5" customHeight="1">
      <c r="I76" s="1112"/>
    </row>
    <row r="77" spans="2:16" s="1113" customFormat="1" ht="16.5" customHeight="1">
      <c r="B77" s="1801" t="s">
        <v>609</v>
      </c>
      <c r="C77" s="1801"/>
      <c r="D77" s="1801"/>
      <c r="E77" s="1801"/>
      <c r="F77" s="1801"/>
      <c r="G77" s="1801"/>
      <c r="H77" s="1801"/>
      <c r="I77" s="1801"/>
      <c r="J77" s="1801"/>
      <c r="K77" s="1801"/>
      <c r="L77" s="1801"/>
      <c r="M77" s="1801"/>
      <c r="N77" s="1801"/>
      <c r="O77" s="1801"/>
      <c r="P77" s="1801"/>
    </row>
    <row r="78" spans="2:16" s="324" customFormat="1" ht="16.5" customHeight="1">
      <c r="B78" s="1788" t="s">
        <v>731</v>
      </c>
      <c r="C78" s="1788"/>
      <c r="D78" s="1788"/>
      <c r="E78" s="1788"/>
      <c r="F78" s="1788"/>
      <c r="G78" s="1788"/>
      <c r="H78" s="1788"/>
      <c r="I78" s="1788"/>
      <c r="J78" s="1788"/>
      <c r="K78" s="1788"/>
      <c r="L78" s="1788"/>
      <c r="M78" s="1788"/>
      <c r="N78" s="1788"/>
      <c r="O78" s="1788"/>
      <c r="P78" s="1788"/>
    </row>
    <row r="79" spans="2:97" s="445" customFormat="1" ht="16.5" customHeight="1">
      <c r="B79" s="1774" t="s">
        <v>732</v>
      </c>
      <c r="C79" s="1774"/>
      <c r="D79" s="1774"/>
      <c r="E79" s="1774"/>
      <c r="F79" s="1774"/>
      <c r="G79" s="1774"/>
      <c r="H79" s="1774"/>
      <c r="I79" s="1774"/>
      <c r="J79" s="1774"/>
      <c r="K79" s="1774"/>
      <c r="L79" s="1774"/>
      <c r="M79" s="1774"/>
      <c r="N79" s="1774"/>
      <c r="O79" s="1774"/>
      <c r="P79" s="1774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19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</row>
    <row r="80" spans="2:97" s="420" customFormat="1" ht="16.5" customHeight="1">
      <c r="B80" s="421" t="s">
        <v>385</v>
      </c>
      <c r="C80" s="446" t="s">
        <v>702</v>
      </c>
      <c r="D80" s="447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3"/>
      <c r="AR80" s="423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3"/>
      <c r="CG80" s="423"/>
      <c r="CH80" s="423"/>
      <c r="CI80" s="423"/>
      <c r="CJ80" s="423"/>
      <c r="CK80" s="423"/>
      <c r="CL80" s="423"/>
      <c r="CM80" s="423"/>
      <c r="CN80" s="423"/>
      <c r="CO80" s="423"/>
      <c r="CP80" s="423"/>
      <c r="CQ80" s="423"/>
      <c r="CR80" s="423"/>
      <c r="CS80" s="423"/>
    </row>
    <row r="81" spans="2:97" s="420" customFormat="1" ht="16.5" customHeight="1">
      <c r="B81" s="421" t="s">
        <v>385</v>
      </c>
      <c r="C81" s="446" t="s">
        <v>703</v>
      </c>
      <c r="D81" s="447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  <c r="AR81" s="423"/>
      <c r="AS81" s="423"/>
      <c r="AT81" s="423"/>
      <c r="AU81" s="423"/>
      <c r="AV81" s="423"/>
      <c r="AW81" s="423"/>
      <c r="AX81" s="423"/>
      <c r="AY81" s="423"/>
      <c r="AZ81" s="423"/>
      <c r="BA81" s="423"/>
      <c r="BB81" s="423"/>
      <c r="BC81" s="423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23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3"/>
      <c r="CI81" s="423"/>
      <c r="CJ81" s="423"/>
      <c r="CK81" s="423"/>
      <c r="CL81" s="423"/>
      <c r="CM81" s="423"/>
      <c r="CN81" s="423"/>
      <c r="CO81" s="423"/>
      <c r="CP81" s="423"/>
      <c r="CQ81" s="423"/>
      <c r="CR81" s="423"/>
      <c r="CS81" s="423"/>
    </row>
    <row r="82" spans="2:97" s="420" customFormat="1" ht="16.5" customHeight="1">
      <c r="B82" s="421" t="s">
        <v>385</v>
      </c>
      <c r="C82" s="446" t="s">
        <v>704</v>
      </c>
      <c r="D82" s="447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3"/>
      <c r="AS82" s="423"/>
      <c r="AT82" s="423"/>
      <c r="AU82" s="423"/>
      <c r="AV82" s="423"/>
      <c r="AW82" s="423"/>
      <c r="AX82" s="423"/>
      <c r="AY82" s="423"/>
      <c r="AZ82" s="423"/>
      <c r="BA82" s="423"/>
      <c r="BB82" s="423"/>
      <c r="BC82" s="423"/>
      <c r="BD82" s="423"/>
      <c r="BE82" s="423"/>
      <c r="BF82" s="423"/>
      <c r="BG82" s="423"/>
      <c r="BH82" s="423"/>
      <c r="BI82" s="423"/>
      <c r="BJ82" s="423"/>
      <c r="BK82" s="423"/>
      <c r="BL82" s="423"/>
      <c r="BM82" s="423"/>
      <c r="BN82" s="423"/>
      <c r="BO82" s="423"/>
      <c r="BP82" s="423"/>
      <c r="BQ82" s="423"/>
      <c r="BR82" s="423"/>
      <c r="BS82" s="423"/>
      <c r="BT82" s="423"/>
      <c r="BU82" s="423"/>
      <c r="BV82" s="423"/>
      <c r="BW82" s="423"/>
      <c r="BX82" s="423"/>
      <c r="BY82" s="423"/>
      <c r="BZ82" s="423"/>
      <c r="CA82" s="423"/>
      <c r="CB82" s="423"/>
      <c r="CC82" s="423"/>
      <c r="CD82" s="423"/>
      <c r="CE82" s="423"/>
      <c r="CF82" s="423"/>
      <c r="CG82" s="423"/>
      <c r="CH82" s="423"/>
      <c r="CI82" s="423"/>
      <c r="CJ82" s="423"/>
      <c r="CK82" s="423"/>
      <c r="CL82" s="423"/>
      <c r="CM82" s="423"/>
      <c r="CN82" s="423"/>
      <c r="CO82" s="423"/>
      <c r="CP82" s="423"/>
      <c r="CQ82" s="423"/>
      <c r="CR82" s="423"/>
      <c r="CS82" s="423"/>
    </row>
    <row r="83" spans="2:97" s="420" customFormat="1" ht="16.5" customHeight="1">
      <c r="B83" s="421" t="s">
        <v>385</v>
      </c>
      <c r="C83" s="446" t="s">
        <v>804</v>
      </c>
      <c r="D83" s="447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3"/>
      <c r="AK83" s="423"/>
      <c r="AL83" s="423"/>
      <c r="AM83" s="423"/>
      <c r="AN83" s="423"/>
      <c r="AO83" s="423"/>
      <c r="AP83" s="423"/>
      <c r="AQ83" s="423"/>
      <c r="AR83" s="423"/>
      <c r="AS83" s="423"/>
      <c r="AT83" s="423"/>
      <c r="AU83" s="423"/>
      <c r="AV83" s="423"/>
      <c r="AW83" s="423"/>
      <c r="AX83" s="423"/>
      <c r="AY83" s="423"/>
      <c r="AZ83" s="423"/>
      <c r="BA83" s="423"/>
      <c r="BB83" s="423"/>
      <c r="BC83" s="423"/>
      <c r="BD83" s="423"/>
      <c r="BE83" s="423"/>
      <c r="BF83" s="423"/>
      <c r="BG83" s="423"/>
      <c r="BH83" s="423"/>
      <c r="BI83" s="423"/>
      <c r="BJ83" s="423"/>
      <c r="BK83" s="423"/>
      <c r="BL83" s="423"/>
      <c r="BM83" s="423"/>
      <c r="BN83" s="423"/>
      <c r="BO83" s="423"/>
      <c r="BP83" s="423"/>
      <c r="BQ83" s="423"/>
      <c r="BR83" s="423"/>
      <c r="BS83" s="423"/>
      <c r="BT83" s="423"/>
      <c r="BU83" s="423"/>
      <c r="BV83" s="423"/>
      <c r="BW83" s="423"/>
      <c r="BX83" s="423"/>
      <c r="BY83" s="423"/>
      <c r="BZ83" s="423"/>
      <c r="CA83" s="423"/>
      <c r="CB83" s="423"/>
      <c r="CC83" s="423"/>
      <c r="CD83" s="423"/>
      <c r="CE83" s="423"/>
      <c r="CF83" s="423"/>
      <c r="CG83" s="423"/>
      <c r="CH83" s="423"/>
      <c r="CI83" s="423"/>
      <c r="CJ83" s="423"/>
      <c r="CK83" s="423"/>
      <c r="CL83" s="423"/>
      <c r="CM83" s="423"/>
      <c r="CN83" s="423"/>
      <c r="CO83" s="423"/>
      <c r="CP83" s="423"/>
      <c r="CQ83" s="423"/>
      <c r="CR83" s="423"/>
      <c r="CS83" s="423"/>
    </row>
    <row r="84" spans="2:97" s="420" customFormat="1" ht="16.5" customHeight="1">
      <c r="B84" s="421" t="s">
        <v>385</v>
      </c>
      <c r="C84" s="446" t="s">
        <v>706</v>
      </c>
      <c r="D84" s="447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</row>
    <row r="85" s="240" customFormat="1" ht="16.5" customHeight="1">
      <c r="G85" s="241"/>
    </row>
    <row r="86" s="872" customFormat="1" ht="16.5" customHeight="1">
      <c r="I86" s="873"/>
    </row>
    <row r="87" spans="2:16" s="874" customFormat="1" ht="16.5" customHeight="1">
      <c r="B87" s="1789" t="s">
        <v>608</v>
      </c>
      <c r="C87" s="1789"/>
      <c r="D87" s="1789"/>
      <c r="E87" s="1789"/>
      <c r="F87" s="1789"/>
      <c r="G87" s="1789"/>
      <c r="H87" s="1789"/>
      <c r="I87" s="1789"/>
      <c r="J87" s="1789"/>
      <c r="K87" s="1789"/>
      <c r="L87" s="1789"/>
      <c r="M87" s="1789"/>
      <c r="N87" s="1789"/>
      <c r="O87" s="1789"/>
      <c r="P87" s="1789"/>
    </row>
    <row r="88" spans="2:16" s="324" customFormat="1" ht="16.5" customHeight="1">
      <c r="B88" s="1788" t="s">
        <v>802</v>
      </c>
      <c r="C88" s="1788"/>
      <c r="D88" s="1788"/>
      <c r="E88" s="1788"/>
      <c r="F88" s="1788"/>
      <c r="G88" s="1788"/>
      <c r="H88" s="1788"/>
      <c r="I88" s="1788"/>
      <c r="J88" s="1788"/>
      <c r="K88" s="1788"/>
      <c r="L88" s="1788"/>
      <c r="M88" s="1788"/>
      <c r="N88" s="1788"/>
      <c r="O88" s="1788"/>
      <c r="P88" s="1788"/>
    </row>
    <row r="89" spans="2:97" s="445" customFormat="1" ht="16.5" customHeight="1">
      <c r="B89" s="1774" t="s">
        <v>610</v>
      </c>
      <c r="C89" s="1774"/>
      <c r="D89" s="1774"/>
      <c r="E89" s="1774"/>
      <c r="F89" s="1774"/>
      <c r="G89" s="1774"/>
      <c r="H89" s="1774"/>
      <c r="I89" s="1774"/>
      <c r="J89" s="1774"/>
      <c r="K89" s="1774"/>
      <c r="L89" s="1774"/>
      <c r="M89" s="1774"/>
      <c r="N89" s="1774"/>
      <c r="O89" s="1774"/>
      <c r="P89" s="1774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19"/>
      <c r="CC89" s="419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19"/>
      <c r="CS89" s="419"/>
    </row>
    <row r="90" spans="2:97" s="420" customFormat="1" ht="16.5" customHeight="1">
      <c r="B90" s="421" t="s">
        <v>385</v>
      </c>
      <c r="C90" s="446" t="s">
        <v>733</v>
      </c>
      <c r="D90" s="447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23"/>
      <c r="AT90" s="423"/>
      <c r="AU90" s="423"/>
      <c r="AV90" s="423"/>
      <c r="AW90" s="423"/>
      <c r="AX90" s="423"/>
      <c r="AY90" s="423"/>
      <c r="AZ90" s="423"/>
      <c r="BA90" s="423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423"/>
      <c r="CD90" s="423"/>
      <c r="CE90" s="423"/>
      <c r="CF90" s="423"/>
      <c r="CG90" s="423"/>
      <c r="CH90" s="423"/>
      <c r="CI90" s="423"/>
      <c r="CJ90" s="423"/>
      <c r="CK90" s="423"/>
      <c r="CL90" s="423"/>
      <c r="CM90" s="423"/>
      <c r="CN90" s="423"/>
      <c r="CO90" s="423"/>
      <c r="CP90" s="423"/>
      <c r="CQ90" s="423"/>
      <c r="CR90" s="423"/>
      <c r="CS90" s="423"/>
    </row>
    <row r="91" spans="2:97" s="420" customFormat="1" ht="16.5" customHeight="1">
      <c r="B91" s="421" t="s">
        <v>385</v>
      </c>
      <c r="C91" s="446" t="s">
        <v>734</v>
      </c>
      <c r="D91" s="447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423"/>
      <c r="CP91" s="423"/>
      <c r="CQ91" s="423"/>
      <c r="CR91" s="423"/>
      <c r="CS91" s="423"/>
    </row>
    <row r="92" spans="2:97" s="420" customFormat="1" ht="16.5" customHeight="1">
      <c r="B92" s="421" t="s">
        <v>385</v>
      </c>
      <c r="C92" s="446" t="s">
        <v>735</v>
      </c>
      <c r="D92" s="447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423"/>
      <c r="CP92" s="423"/>
      <c r="CQ92" s="423"/>
      <c r="CR92" s="423"/>
      <c r="CS92" s="423"/>
    </row>
    <row r="93" spans="2:97" s="420" customFormat="1" ht="16.5" customHeight="1">
      <c r="B93" s="421" t="s">
        <v>385</v>
      </c>
      <c r="C93" s="446" t="s">
        <v>736</v>
      </c>
      <c r="D93" s="447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423"/>
      <c r="CP93" s="423"/>
      <c r="CQ93" s="423"/>
      <c r="CR93" s="423"/>
      <c r="CS93" s="423"/>
    </row>
    <row r="94" s="240" customFormat="1" ht="16.5" customHeight="1">
      <c r="G94" s="241"/>
    </row>
  </sheetData>
  <mergeCells count="31">
    <mergeCell ref="B77:P77"/>
    <mergeCell ref="B78:P78"/>
    <mergeCell ref="B79:P79"/>
    <mergeCell ref="B69:P69"/>
    <mergeCell ref="B34:P34"/>
    <mergeCell ref="B49:P49"/>
    <mergeCell ref="B58:P58"/>
    <mergeCell ref="B40:P40"/>
    <mergeCell ref="B59:P59"/>
    <mergeCell ref="B60:P60"/>
    <mergeCell ref="B41:P41"/>
    <mergeCell ref="B42:P42"/>
    <mergeCell ref="B48:P48"/>
    <mergeCell ref="B16:P16"/>
    <mergeCell ref="B22:P22"/>
    <mergeCell ref="B23:P23"/>
    <mergeCell ref="B24:P24"/>
    <mergeCell ref="B2:P2"/>
    <mergeCell ref="B9:P9"/>
    <mergeCell ref="B10:P10"/>
    <mergeCell ref="B11:P11"/>
    <mergeCell ref="B88:P88"/>
    <mergeCell ref="B89:P89"/>
    <mergeCell ref="B87:P87"/>
    <mergeCell ref="B17:P17"/>
    <mergeCell ref="B18:P18"/>
    <mergeCell ref="B50:P50"/>
    <mergeCell ref="B32:P32"/>
    <mergeCell ref="B33:P33"/>
    <mergeCell ref="B67:P67"/>
    <mergeCell ref="B68:P68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tabColor indexed="21"/>
    <pageSetUpPr fitToPage="1"/>
  </sheetPr>
  <dimension ref="A1:CS61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3.57421875" style="215" customWidth="1"/>
    <col min="2" max="2" width="3.7109375" style="215" customWidth="1"/>
    <col min="3" max="3" width="8.57421875" style="215" customWidth="1"/>
    <col min="4" max="4" width="6.28125" style="215" customWidth="1"/>
    <col min="5" max="5" width="81.8515625" style="215" customWidth="1"/>
    <col min="6" max="6" width="3.57421875" style="215" customWidth="1"/>
    <col min="7" max="7" width="25.421875" style="251" customWidth="1"/>
    <col min="8" max="8" width="4.00390625" style="215" customWidth="1"/>
    <col min="9" max="9" width="11.00390625" style="215" customWidth="1"/>
    <col min="10" max="23" width="11.7109375" style="215" customWidth="1"/>
    <col min="24" max="16384" width="9.140625" style="215" customWidth="1"/>
  </cols>
  <sheetData>
    <row r="1" s="345" customFormat="1" ht="16.5" customHeight="1">
      <c r="I1" s="346"/>
    </row>
    <row r="2" spans="2:9" s="347" customFormat="1" ht="16.5" customHeight="1">
      <c r="B2" s="1793" t="s">
        <v>516</v>
      </c>
      <c r="C2" s="1793"/>
      <c r="D2" s="1793"/>
      <c r="E2" s="1793"/>
      <c r="F2" s="1793"/>
      <c r="G2" s="1793"/>
      <c r="H2" s="1793"/>
      <c r="I2" s="1793"/>
    </row>
    <row r="3" spans="2:9" s="324" customFormat="1" ht="16.5" customHeight="1">
      <c r="B3" s="1788" t="s">
        <v>109</v>
      </c>
      <c r="C3" s="1788"/>
      <c r="D3" s="1788"/>
      <c r="E3" s="1788"/>
      <c r="F3" s="1788"/>
      <c r="G3" s="1788"/>
      <c r="H3" s="1788"/>
      <c r="I3" s="1788"/>
    </row>
    <row r="4" spans="2:97" s="349" customFormat="1" ht="16.5" customHeight="1">
      <c r="B4" s="1794" t="s">
        <v>63</v>
      </c>
      <c r="C4" s="1794"/>
      <c r="D4" s="1794"/>
      <c r="E4" s="1794"/>
      <c r="F4" s="1794"/>
      <c r="G4" s="1794"/>
      <c r="H4" s="1794"/>
      <c r="I4" s="1794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</row>
    <row r="5" spans="2:97" s="89" customFormat="1" ht="16.5" customHeight="1">
      <c r="B5" s="340" t="s">
        <v>385</v>
      </c>
      <c r="C5" s="341" t="s">
        <v>807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</row>
    <row r="6" spans="1:9" s="328" customFormat="1" ht="16.5" customHeight="1">
      <c r="A6" s="393"/>
      <c r="B6" s="385"/>
      <c r="C6" s="1803"/>
      <c r="D6" s="1804"/>
      <c r="E6" s="1804"/>
      <c r="F6" s="1804"/>
      <c r="G6" s="1804"/>
      <c r="H6" s="1804"/>
      <c r="I6" s="1804"/>
    </row>
    <row r="7" spans="1:9" s="328" customFormat="1" ht="16.5" customHeight="1">
      <c r="A7" s="393"/>
      <c r="B7" s="385"/>
      <c r="C7" s="1802" t="s">
        <v>635</v>
      </c>
      <c r="D7" s="1802"/>
      <c r="E7" s="1802"/>
      <c r="F7" s="1802"/>
      <c r="G7" s="1802"/>
      <c r="H7" s="1802"/>
      <c r="I7" s="1802"/>
    </row>
    <row r="8" spans="1:12" s="780" customFormat="1" ht="16.5" customHeight="1">
      <c r="A8" s="243"/>
      <c r="B8" s="781"/>
      <c r="C8" s="782"/>
      <c r="D8" s="782"/>
      <c r="E8" s="782"/>
      <c r="F8" s="782"/>
      <c r="G8" s="782"/>
      <c r="H8" s="783"/>
      <c r="I8" s="783"/>
      <c r="J8" s="250"/>
      <c r="K8" s="250"/>
      <c r="L8" s="250"/>
    </row>
    <row r="9" spans="1:9" s="322" customFormat="1" ht="16.5" customHeight="1">
      <c r="A9" s="316"/>
      <c r="B9" s="317"/>
      <c r="C9" s="758" t="s">
        <v>184</v>
      </c>
      <c r="D9" s="314" t="s">
        <v>382</v>
      </c>
      <c r="E9" s="416" t="s">
        <v>185</v>
      </c>
      <c r="F9" s="314" t="s">
        <v>383</v>
      </c>
      <c r="G9" s="314" t="s">
        <v>186</v>
      </c>
      <c r="H9" s="319"/>
      <c r="I9" s="406">
        <v>0.6666666666666666</v>
      </c>
    </row>
    <row r="10" spans="1:9" s="250" customFormat="1" ht="16.5" customHeight="1">
      <c r="A10" s="243"/>
      <c r="B10" s="244"/>
      <c r="C10" s="759" t="s">
        <v>187</v>
      </c>
      <c r="D10" s="245" t="s">
        <v>382</v>
      </c>
      <c r="E10" s="395" t="s">
        <v>444</v>
      </c>
      <c r="F10" s="245" t="s">
        <v>383</v>
      </c>
      <c r="G10" s="245" t="s">
        <v>186</v>
      </c>
      <c r="H10" s="246"/>
      <c r="I10" s="394"/>
    </row>
    <row r="11" spans="1:9" s="322" customFormat="1" ht="16.5" customHeight="1">
      <c r="A11" s="316"/>
      <c r="B11" s="317"/>
      <c r="C11" s="760">
        <v>3</v>
      </c>
      <c r="D11" s="314" t="s">
        <v>382</v>
      </c>
      <c r="E11" s="318" t="s">
        <v>271</v>
      </c>
      <c r="F11" s="314" t="s">
        <v>383</v>
      </c>
      <c r="G11" s="314" t="s">
        <v>186</v>
      </c>
      <c r="H11" s="319"/>
      <c r="I11" s="406"/>
    </row>
    <row r="12" spans="1:9" s="250" customFormat="1" ht="16.5" customHeight="1">
      <c r="A12" s="243"/>
      <c r="B12" s="244"/>
      <c r="C12" s="761">
        <v>4</v>
      </c>
      <c r="D12" s="245" t="s">
        <v>382</v>
      </c>
      <c r="E12" s="247" t="s">
        <v>13</v>
      </c>
      <c r="F12" s="245" t="s">
        <v>383</v>
      </c>
      <c r="G12" s="245" t="s">
        <v>186</v>
      </c>
      <c r="H12" s="246"/>
      <c r="I12" s="394"/>
    </row>
    <row r="13" spans="1:9" s="322" customFormat="1" ht="16.5" customHeight="1">
      <c r="A13" s="316"/>
      <c r="B13" s="317"/>
      <c r="C13" s="760">
        <v>6</v>
      </c>
      <c r="D13" s="314" t="s">
        <v>382</v>
      </c>
      <c r="E13" s="318" t="s">
        <v>188</v>
      </c>
      <c r="F13" s="314" t="s">
        <v>383</v>
      </c>
      <c r="G13" s="314" t="s">
        <v>186</v>
      </c>
      <c r="H13" s="319"/>
      <c r="I13" s="406"/>
    </row>
    <row r="14" spans="1:9" s="250" customFormat="1" ht="16.5" customHeight="1">
      <c r="A14" s="243"/>
      <c r="B14" s="244"/>
      <c r="C14" s="762" t="s">
        <v>189</v>
      </c>
      <c r="D14" s="245" t="s">
        <v>445</v>
      </c>
      <c r="E14" s="398" t="s">
        <v>636</v>
      </c>
      <c r="F14" s="245" t="s">
        <v>383</v>
      </c>
      <c r="G14" s="245" t="s">
        <v>186</v>
      </c>
      <c r="H14" s="246"/>
      <c r="I14" s="394"/>
    </row>
    <row r="15" spans="1:9" s="322" customFormat="1" ht="16.5" customHeight="1">
      <c r="A15" s="316"/>
      <c r="B15" s="317"/>
      <c r="C15" s="758" t="s">
        <v>190</v>
      </c>
      <c r="D15" s="314" t="s">
        <v>447</v>
      </c>
      <c r="E15" s="404" t="s">
        <v>191</v>
      </c>
      <c r="F15" s="314" t="s">
        <v>383</v>
      </c>
      <c r="G15" s="314" t="s">
        <v>186</v>
      </c>
      <c r="H15" s="319"/>
      <c r="I15" s="406"/>
    </row>
    <row r="16" spans="1:9" s="250" customFormat="1" ht="16.5" customHeight="1">
      <c r="A16" s="243"/>
      <c r="B16" s="244"/>
      <c r="C16" s="762" t="s">
        <v>192</v>
      </c>
      <c r="D16" s="245" t="s">
        <v>448</v>
      </c>
      <c r="E16" s="395" t="s">
        <v>193</v>
      </c>
      <c r="F16" s="245" t="s">
        <v>383</v>
      </c>
      <c r="G16" s="245" t="s">
        <v>186</v>
      </c>
      <c r="H16" s="246"/>
      <c r="I16" s="394"/>
    </row>
    <row r="17" spans="1:9" s="322" customFormat="1" ht="16.5" customHeight="1">
      <c r="A17" s="316"/>
      <c r="B17" s="317"/>
      <c r="C17" s="415">
        <v>9</v>
      </c>
      <c r="D17" s="415" t="s">
        <v>448</v>
      </c>
      <c r="E17" s="415" t="s">
        <v>449</v>
      </c>
      <c r="F17" s="415" t="s">
        <v>383</v>
      </c>
      <c r="G17" s="415" t="s">
        <v>186</v>
      </c>
      <c r="H17" s="317"/>
      <c r="I17" s="406">
        <v>0.75</v>
      </c>
    </row>
    <row r="18" spans="1:12" s="250" customFormat="1" ht="16.5" customHeight="1">
      <c r="A18" s="243"/>
      <c r="B18" s="244"/>
      <c r="C18" s="408"/>
      <c r="D18" s="245"/>
      <c r="E18" s="398"/>
      <c r="F18" s="245"/>
      <c r="G18" s="245"/>
      <c r="H18" s="246"/>
      <c r="I18" s="394"/>
      <c r="K18" s="322"/>
      <c r="L18" s="322"/>
    </row>
    <row r="19" spans="1:9" s="322" customFormat="1" ht="16.5" customHeight="1">
      <c r="A19" s="316"/>
      <c r="B19" s="317"/>
      <c r="C19" s="758"/>
      <c r="D19" s="314" t="s">
        <v>209</v>
      </c>
      <c r="E19" s="404" t="s">
        <v>194</v>
      </c>
      <c r="F19" s="314"/>
      <c r="G19" s="405" t="s">
        <v>186</v>
      </c>
      <c r="H19" s="319"/>
      <c r="I19" s="406">
        <v>0.8125</v>
      </c>
    </row>
    <row r="20" spans="1:12" s="250" customFormat="1" ht="16.5" customHeight="1">
      <c r="A20" s="243"/>
      <c r="B20" s="244"/>
      <c r="C20" s="408"/>
      <c r="D20" s="245"/>
      <c r="E20" s="398" t="s">
        <v>376</v>
      </c>
      <c r="F20" s="245"/>
      <c r="G20" s="245"/>
      <c r="H20" s="246"/>
      <c r="I20" s="394">
        <v>0.8958333333333334</v>
      </c>
      <c r="K20" s="322"/>
      <c r="L20" s="322"/>
    </row>
    <row r="21" spans="1:9" s="322" customFormat="1" ht="16.5" customHeight="1">
      <c r="A21" s="316"/>
      <c r="B21" s="317"/>
      <c r="C21" s="415"/>
      <c r="D21" s="415"/>
      <c r="E21" s="415"/>
      <c r="F21" s="415"/>
      <c r="G21" s="415"/>
      <c r="H21" s="317"/>
      <c r="I21" s="406"/>
    </row>
    <row r="22" spans="1:12" s="250" customFormat="1" ht="16.5" customHeight="1">
      <c r="A22" s="393"/>
      <c r="B22" s="385"/>
      <c r="C22" s="763"/>
      <c r="D22" s="391"/>
      <c r="E22" s="391"/>
      <c r="F22" s="391"/>
      <c r="G22" s="391"/>
      <c r="H22" s="392"/>
      <c r="I22" s="390"/>
      <c r="J22" s="328"/>
      <c r="K22" s="328"/>
      <c r="L22" s="328"/>
    </row>
    <row r="23" spans="1:12" ht="16.5" customHeight="1">
      <c r="A23" s="393"/>
      <c r="B23" s="385"/>
      <c r="C23" s="1805" t="s">
        <v>637</v>
      </c>
      <c r="D23" s="1805"/>
      <c r="E23" s="1805"/>
      <c r="F23" s="1805"/>
      <c r="G23" s="1805"/>
      <c r="H23" s="1805"/>
      <c r="I23" s="1805"/>
      <c r="J23" s="328"/>
      <c r="K23" s="328"/>
      <c r="L23" s="328"/>
    </row>
    <row r="24" spans="1:9" s="250" customFormat="1" ht="16.5" customHeight="1">
      <c r="A24" s="243"/>
      <c r="B24" s="244"/>
      <c r="C24" s="408"/>
      <c r="D24" s="408"/>
      <c r="E24" s="408"/>
      <c r="F24" s="408"/>
      <c r="G24" s="408"/>
      <c r="H24" s="409"/>
      <c r="I24" s="409"/>
    </row>
    <row r="25" spans="1:9" s="322" customFormat="1" ht="16.5" customHeight="1">
      <c r="A25" s="316"/>
      <c r="B25" s="317"/>
      <c r="C25" s="764" t="s">
        <v>196</v>
      </c>
      <c r="D25" s="314" t="s">
        <v>209</v>
      </c>
      <c r="E25" s="404" t="s">
        <v>197</v>
      </c>
      <c r="F25" s="415" t="s">
        <v>383</v>
      </c>
      <c r="G25" s="405" t="s">
        <v>186</v>
      </c>
      <c r="H25" s="319"/>
      <c r="I25" s="406">
        <v>0.3333333333333333</v>
      </c>
    </row>
    <row r="26" spans="1:9" s="250" customFormat="1" ht="16.5" customHeight="1">
      <c r="A26" s="243"/>
      <c r="B26" s="244"/>
      <c r="C26" s="765"/>
      <c r="D26" s="245"/>
      <c r="E26" s="398" t="s">
        <v>376</v>
      </c>
      <c r="F26" s="245"/>
      <c r="G26" s="245"/>
      <c r="H26" s="246"/>
      <c r="I26" s="394">
        <v>0.4166666666666667</v>
      </c>
    </row>
    <row r="27" spans="1:9" s="322" customFormat="1" ht="16.5" customHeight="1">
      <c r="A27" s="316"/>
      <c r="B27" s="317"/>
      <c r="C27" s="764"/>
      <c r="D27" s="314"/>
      <c r="E27" s="407"/>
      <c r="F27" s="314"/>
      <c r="G27" s="314"/>
      <c r="H27" s="319"/>
      <c r="I27" s="406"/>
    </row>
    <row r="28" spans="1:9" s="250" customFormat="1" ht="16.5" customHeight="1">
      <c r="A28" s="243"/>
      <c r="B28" s="244"/>
      <c r="C28" s="762"/>
      <c r="D28" s="245" t="s">
        <v>209</v>
      </c>
      <c r="E28" s="395" t="s">
        <v>194</v>
      </c>
      <c r="F28" s="396" t="s">
        <v>383</v>
      </c>
      <c r="G28" s="397" t="s">
        <v>186</v>
      </c>
      <c r="H28" s="246"/>
      <c r="I28" s="394">
        <v>0.4375</v>
      </c>
    </row>
    <row r="29" spans="1:12" s="328" customFormat="1" ht="16.5" customHeight="1">
      <c r="A29" s="316"/>
      <c r="B29" s="317"/>
      <c r="C29" s="766"/>
      <c r="D29" s="314"/>
      <c r="E29" s="407" t="s">
        <v>376</v>
      </c>
      <c r="F29" s="314"/>
      <c r="G29" s="314"/>
      <c r="H29" s="319"/>
      <c r="I29" s="406">
        <v>0.5208333333333334</v>
      </c>
      <c r="J29" s="322"/>
      <c r="K29" s="322"/>
      <c r="L29" s="322"/>
    </row>
    <row r="30" spans="1:12" s="328" customFormat="1" ht="16.5" customHeight="1">
      <c r="A30" s="243"/>
      <c r="B30" s="244"/>
      <c r="C30" s="408"/>
      <c r="D30" s="245"/>
      <c r="E30" s="398"/>
      <c r="F30" s="245"/>
      <c r="G30" s="245"/>
      <c r="H30" s="246"/>
      <c r="I30" s="394"/>
      <c r="J30" s="250"/>
      <c r="K30" s="250"/>
      <c r="L30" s="250"/>
    </row>
    <row r="31" spans="1:12" s="250" customFormat="1" ht="16.5" customHeight="1">
      <c r="A31" s="316"/>
      <c r="B31" s="317"/>
      <c r="C31" s="758"/>
      <c r="D31" s="314" t="s">
        <v>209</v>
      </c>
      <c r="E31" s="404" t="s">
        <v>197</v>
      </c>
      <c r="F31" s="415" t="s">
        <v>383</v>
      </c>
      <c r="G31" s="405" t="s">
        <v>186</v>
      </c>
      <c r="H31" s="319"/>
      <c r="I31" s="406">
        <v>0.5625</v>
      </c>
      <c r="J31" s="322"/>
      <c r="K31" s="322"/>
      <c r="L31" s="322"/>
    </row>
    <row r="32" spans="1:12" s="322" customFormat="1" ht="16.5" customHeight="1">
      <c r="A32" s="243"/>
      <c r="B32" s="244"/>
      <c r="C32" s="408"/>
      <c r="D32" s="245"/>
      <c r="E32" s="395" t="s">
        <v>376</v>
      </c>
      <c r="F32" s="245"/>
      <c r="G32" s="399"/>
      <c r="H32" s="246"/>
      <c r="I32" s="394">
        <v>0.6458333333333334</v>
      </c>
      <c r="J32" s="250"/>
      <c r="K32" s="250"/>
      <c r="L32" s="250"/>
    </row>
    <row r="33" spans="1:10" s="250" customFormat="1" ht="16.5" customHeight="1">
      <c r="A33" s="553"/>
      <c r="B33" s="216"/>
      <c r="C33" s="784"/>
      <c r="D33" s="314"/>
      <c r="E33" s="404"/>
      <c r="F33" s="314"/>
      <c r="G33" s="410"/>
      <c r="H33" s="319"/>
      <c r="I33" s="406"/>
      <c r="J33" s="215"/>
    </row>
    <row r="34" spans="1:12" s="322" customFormat="1" ht="16.5" customHeight="1">
      <c r="A34" s="243"/>
      <c r="B34" s="244"/>
      <c r="C34" s="408"/>
      <c r="D34" s="245" t="s">
        <v>209</v>
      </c>
      <c r="E34" s="395" t="s">
        <v>198</v>
      </c>
      <c r="F34" s="396" t="s">
        <v>383</v>
      </c>
      <c r="G34" s="397" t="s">
        <v>186</v>
      </c>
      <c r="H34" s="246"/>
      <c r="I34" s="394">
        <v>0.6666666666666666</v>
      </c>
      <c r="J34" s="250"/>
      <c r="K34" s="250"/>
      <c r="L34" s="250"/>
    </row>
    <row r="35" spans="1:10" s="250" customFormat="1" ht="16.5" customHeight="1">
      <c r="A35" s="553"/>
      <c r="B35" s="216"/>
      <c r="C35" s="784"/>
      <c r="D35" s="314"/>
      <c r="E35" s="407" t="s">
        <v>376</v>
      </c>
      <c r="F35" s="314"/>
      <c r="G35" s="314"/>
      <c r="H35" s="319"/>
      <c r="I35" s="406">
        <v>0.75</v>
      </c>
      <c r="J35" s="215"/>
    </row>
    <row r="36" spans="1:9" s="250" customFormat="1" ht="16.5" customHeight="1">
      <c r="A36" s="243"/>
      <c r="B36" s="244"/>
      <c r="C36" s="408"/>
      <c r="D36" s="245"/>
      <c r="E36" s="398"/>
      <c r="F36" s="245"/>
      <c r="G36" s="245"/>
      <c r="H36" s="246"/>
      <c r="I36" s="394"/>
    </row>
    <row r="37" spans="1:9" s="322" customFormat="1" ht="16.5" customHeight="1">
      <c r="A37" s="316"/>
      <c r="B37" s="317"/>
      <c r="C37" s="766"/>
      <c r="D37" s="314"/>
      <c r="E37" s="407"/>
      <c r="F37" s="314"/>
      <c r="G37" s="314"/>
      <c r="H37" s="319"/>
      <c r="I37" s="406"/>
    </row>
    <row r="38" spans="1:9" s="250" customFormat="1" ht="16.5" customHeight="1">
      <c r="A38" s="243"/>
      <c r="B38" s="244"/>
      <c r="C38" s="408"/>
      <c r="D38" s="245" t="s">
        <v>209</v>
      </c>
      <c r="E38" s="395" t="s">
        <v>194</v>
      </c>
      <c r="F38" s="245"/>
      <c r="G38" s="397" t="s">
        <v>186</v>
      </c>
      <c r="H38" s="246"/>
      <c r="I38" s="394">
        <v>0.8125</v>
      </c>
    </row>
    <row r="39" spans="1:10" s="250" customFormat="1" ht="16.5" customHeight="1">
      <c r="A39" s="553"/>
      <c r="B39" s="216"/>
      <c r="C39" s="784"/>
      <c r="D39" s="554"/>
      <c r="E39" s="555" t="s">
        <v>195</v>
      </c>
      <c r="F39" s="554"/>
      <c r="G39" s="554"/>
      <c r="H39" s="557"/>
      <c r="I39" s="558">
        <v>0.8958333333333334</v>
      </c>
      <c r="J39" s="215"/>
    </row>
    <row r="40" spans="1:12" s="322" customFormat="1" ht="16.5" customHeight="1">
      <c r="A40" s="243"/>
      <c r="B40" s="244"/>
      <c r="C40" s="408"/>
      <c r="D40" s="245"/>
      <c r="E40" s="398"/>
      <c r="F40" s="245"/>
      <c r="G40" s="245"/>
      <c r="H40" s="246"/>
      <c r="I40" s="394"/>
      <c r="J40" s="250"/>
      <c r="K40" s="250"/>
      <c r="L40" s="250"/>
    </row>
    <row r="41" spans="1:12" s="250" customFormat="1" ht="16.5" customHeight="1">
      <c r="A41" s="393"/>
      <c r="B41" s="385"/>
      <c r="C41" s="768"/>
      <c r="D41" s="386"/>
      <c r="E41" s="387"/>
      <c r="F41" s="386"/>
      <c r="G41" s="388"/>
      <c r="H41" s="389"/>
      <c r="I41" s="390"/>
      <c r="J41" s="328"/>
      <c r="K41" s="328"/>
      <c r="L41" s="328"/>
    </row>
    <row r="42" spans="1:12" s="322" customFormat="1" ht="16.5" customHeight="1">
      <c r="A42" s="393"/>
      <c r="B42" s="385"/>
      <c r="C42" s="1802" t="s">
        <v>638</v>
      </c>
      <c r="D42" s="1802"/>
      <c r="E42" s="1802"/>
      <c r="F42" s="1802"/>
      <c r="G42" s="1802"/>
      <c r="H42" s="1802"/>
      <c r="I42" s="1802"/>
      <c r="J42" s="328"/>
      <c r="K42" s="328"/>
      <c r="L42" s="328"/>
    </row>
    <row r="43" spans="1:9" s="250" customFormat="1" ht="16.5" customHeight="1">
      <c r="A43" s="243"/>
      <c r="B43" s="244"/>
      <c r="C43" s="759"/>
      <c r="D43" s="245"/>
      <c r="E43" s="398"/>
      <c r="F43" s="245"/>
      <c r="G43" s="397"/>
      <c r="H43" s="246"/>
      <c r="I43" s="394"/>
    </row>
    <row r="44" spans="1:12" s="328" customFormat="1" ht="16.5" customHeight="1">
      <c r="A44" s="316"/>
      <c r="B44" s="317"/>
      <c r="C44" s="769">
        <v>12</v>
      </c>
      <c r="D44" s="314" t="s">
        <v>209</v>
      </c>
      <c r="E44" s="407" t="s">
        <v>199</v>
      </c>
      <c r="F44" s="415" t="s">
        <v>383</v>
      </c>
      <c r="G44" s="405" t="s">
        <v>186</v>
      </c>
      <c r="H44" s="319"/>
      <c r="I44" s="406">
        <v>0.3333333333333333</v>
      </c>
      <c r="J44" s="322"/>
      <c r="K44" s="322"/>
      <c r="L44" s="322"/>
    </row>
    <row r="45" spans="1:12" s="328" customFormat="1" ht="16.5" customHeight="1">
      <c r="A45" s="243"/>
      <c r="B45" s="244"/>
      <c r="C45" s="759"/>
      <c r="D45" s="245" t="s">
        <v>209</v>
      </c>
      <c r="E45" s="398" t="s">
        <v>376</v>
      </c>
      <c r="F45" s="245"/>
      <c r="G45" s="397"/>
      <c r="H45" s="246"/>
      <c r="I45" s="394">
        <v>0.4166666666666667</v>
      </c>
      <c r="J45" s="250"/>
      <c r="K45" s="250"/>
      <c r="L45" s="250"/>
    </row>
    <row r="46" spans="1:10" s="250" customFormat="1" ht="16.5" customHeight="1">
      <c r="A46" s="553"/>
      <c r="B46" s="216"/>
      <c r="C46" s="770"/>
      <c r="D46" s="554"/>
      <c r="E46" s="555"/>
      <c r="F46" s="554"/>
      <c r="G46" s="556"/>
      <c r="H46" s="557"/>
      <c r="I46" s="558"/>
      <c r="J46" s="215"/>
    </row>
    <row r="47" spans="1:12" s="322" customFormat="1" ht="16.5" customHeight="1">
      <c r="A47" s="243"/>
      <c r="B47" s="244"/>
      <c r="C47" s="759"/>
      <c r="D47" s="245" t="s">
        <v>209</v>
      </c>
      <c r="E47" s="395" t="s">
        <v>194</v>
      </c>
      <c r="F47" s="396" t="s">
        <v>383</v>
      </c>
      <c r="G47" s="397" t="s">
        <v>186</v>
      </c>
      <c r="H47" s="246"/>
      <c r="I47" s="394">
        <v>0.4375</v>
      </c>
      <c r="J47" s="250"/>
      <c r="K47" s="250"/>
      <c r="L47" s="250"/>
    </row>
    <row r="48" spans="1:12" s="250" customFormat="1" ht="16.5" customHeight="1">
      <c r="A48" s="316"/>
      <c r="B48" s="317"/>
      <c r="C48" s="767"/>
      <c r="D48" s="314"/>
      <c r="E48" s="407" t="s">
        <v>376</v>
      </c>
      <c r="F48" s="314"/>
      <c r="G48" s="314"/>
      <c r="H48" s="319"/>
      <c r="I48" s="406">
        <v>0.5208333333333334</v>
      </c>
      <c r="J48" s="322"/>
      <c r="K48" s="322"/>
      <c r="L48" s="322"/>
    </row>
    <row r="49" spans="1:9" s="250" customFormat="1" ht="16.5" customHeight="1">
      <c r="A49" s="243"/>
      <c r="B49" s="244"/>
      <c r="C49" s="759"/>
      <c r="D49" s="245"/>
      <c r="E49" s="398"/>
      <c r="F49" s="245"/>
      <c r="G49" s="245"/>
      <c r="H49" s="246"/>
      <c r="I49" s="394"/>
    </row>
    <row r="50" spans="1:12" s="250" customFormat="1" ht="16.5" customHeight="1">
      <c r="A50" s="316"/>
      <c r="B50" s="317"/>
      <c r="C50" s="767"/>
      <c r="D50" s="314" t="s">
        <v>209</v>
      </c>
      <c r="E50" s="404" t="s">
        <v>197</v>
      </c>
      <c r="F50" s="415" t="s">
        <v>383</v>
      </c>
      <c r="G50" s="405" t="s">
        <v>186</v>
      </c>
      <c r="H50" s="319"/>
      <c r="I50" s="406">
        <v>0.5625</v>
      </c>
      <c r="J50" s="322"/>
      <c r="K50" s="322"/>
      <c r="L50" s="322"/>
    </row>
    <row r="51" spans="1:12" s="322" customFormat="1" ht="16.5" customHeight="1">
      <c r="A51" s="243"/>
      <c r="B51" s="244"/>
      <c r="C51" s="759"/>
      <c r="D51" s="245"/>
      <c r="E51" s="395" t="s">
        <v>376</v>
      </c>
      <c r="F51" s="245"/>
      <c r="G51" s="399"/>
      <c r="H51" s="246"/>
      <c r="I51" s="394">
        <v>0.6458333333333334</v>
      </c>
      <c r="J51" s="250"/>
      <c r="K51" s="250"/>
      <c r="L51" s="250"/>
    </row>
    <row r="52" spans="1:12" s="250" customFormat="1" ht="16.5" customHeight="1">
      <c r="A52" s="316"/>
      <c r="B52" s="317"/>
      <c r="C52" s="767"/>
      <c r="D52" s="314"/>
      <c r="E52" s="407"/>
      <c r="F52" s="314"/>
      <c r="G52" s="314"/>
      <c r="H52" s="319"/>
      <c r="I52" s="406"/>
      <c r="J52" s="322"/>
      <c r="K52" s="322"/>
      <c r="L52" s="322"/>
    </row>
    <row r="53" spans="1:12" s="322" customFormat="1" ht="16.5" customHeight="1">
      <c r="A53" s="243"/>
      <c r="B53" s="244"/>
      <c r="C53" s="759"/>
      <c r="D53" s="245" t="s">
        <v>15</v>
      </c>
      <c r="E53" s="398" t="s">
        <v>200</v>
      </c>
      <c r="F53" s="396" t="s">
        <v>383</v>
      </c>
      <c r="G53" s="245" t="s">
        <v>186</v>
      </c>
      <c r="H53" s="246"/>
      <c r="I53" s="394">
        <v>0.6666666666666666</v>
      </c>
      <c r="J53" s="250"/>
      <c r="K53" s="250"/>
      <c r="L53" s="250"/>
    </row>
    <row r="54" spans="1:12" s="250" customFormat="1" ht="16.5" customHeight="1">
      <c r="A54" s="316"/>
      <c r="B54" s="317"/>
      <c r="C54" s="767"/>
      <c r="D54" s="314" t="s">
        <v>15</v>
      </c>
      <c r="E54" s="407" t="s">
        <v>639</v>
      </c>
      <c r="F54" s="415" t="s">
        <v>383</v>
      </c>
      <c r="G54" s="314" t="s">
        <v>186</v>
      </c>
      <c r="H54" s="319"/>
      <c r="I54" s="406"/>
      <c r="J54" s="322"/>
      <c r="K54" s="322"/>
      <c r="L54" s="322"/>
    </row>
    <row r="55" spans="1:12" s="322" customFormat="1" ht="16.5" customHeight="1">
      <c r="A55" s="243"/>
      <c r="B55" s="244"/>
      <c r="C55" s="762" t="s">
        <v>201</v>
      </c>
      <c r="D55" s="400" t="s">
        <v>15</v>
      </c>
      <c r="E55" s="401" t="s">
        <v>202</v>
      </c>
      <c r="F55" s="396" t="s">
        <v>383</v>
      </c>
      <c r="G55" s="400" t="s">
        <v>186</v>
      </c>
      <c r="H55" s="402"/>
      <c r="I55" s="403">
        <v>0.6979166666666666</v>
      </c>
      <c r="J55" s="250"/>
      <c r="K55" s="250"/>
      <c r="L55" s="250"/>
    </row>
    <row r="56" spans="1:12" s="250" customFormat="1" ht="16.5" customHeight="1">
      <c r="A56" s="316"/>
      <c r="B56" s="317"/>
      <c r="C56" s="758" t="s">
        <v>203</v>
      </c>
      <c r="D56" s="411" t="s">
        <v>15</v>
      </c>
      <c r="E56" s="412" t="s">
        <v>207</v>
      </c>
      <c r="F56" s="415" t="s">
        <v>383</v>
      </c>
      <c r="G56" s="411" t="s">
        <v>186</v>
      </c>
      <c r="H56" s="413"/>
      <c r="I56" s="414"/>
      <c r="J56" s="322"/>
      <c r="K56" s="322"/>
      <c r="L56" s="322"/>
    </row>
    <row r="57" spans="1:12" s="322" customFormat="1" ht="16.5" customHeight="1">
      <c r="A57" s="243"/>
      <c r="B57" s="244"/>
      <c r="C57" s="771" t="s">
        <v>208</v>
      </c>
      <c r="D57" s="400"/>
      <c r="E57" s="401" t="s">
        <v>433</v>
      </c>
      <c r="F57" s="400"/>
      <c r="G57" s="400"/>
      <c r="H57" s="402"/>
      <c r="I57" s="403">
        <v>0.75</v>
      </c>
      <c r="J57" s="250"/>
      <c r="K57" s="250"/>
      <c r="L57" s="250"/>
    </row>
    <row r="58" spans="1:12" s="250" customFormat="1" ht="16.5" customHeight="1">
      <c r="A58" s="316"/>
      <c r="B58" s="317"/>
      <c r="C58" s="772"/>
      <c r="D58" s="314"/>
      <c r="E58" s="412" t="s">
        <v>508</v>
      </c>
      <c r="F58" s="314"/>
      <c r="G58" s="314"/>
      <c r="H58" s="319"/>
      <c r="I58" s="406"/>
      <c r="J58" s="322"/>
      <c r="K58" s="322"/>
      <c r="L58" s="322"/>
    </row>
    <row r="59" spans="1:12" s="322" customFormat="1" ht="16.5" customHeight="1">
      <c r="A59" s="243"/>
      <c r="B59" s="244"/>
      <c r="C59" s="250"/>
      <c r="D59" s="250"/>
      <c r="E59" s="250"/>
      <c r="F59" s="250"/>
      <c r="G59" s="250"/>
      <c r="H59" s="250"/>
      <c r="I59" s="250"/>
      <c r="J59" s="250"/>
      <c r="K59" s="250"/>
      <c r="L59" s="250"/>
    </row>
    <row r="60" spans="1:12" s="250" customFormat="1" ht="16.5" customHeight="1">
      <c r="A60" s="316"/>
      <c r="B60" s="317"/>
      <c r="C60" s="322"/>
      <c r="D60" s="322"/>
      <c r="E60" s="322"/>
      <c r="F60" s="322"/>
      <c r="G60" s="322"/>
      <c r="H60" s="322"/>
      <c r="I60" s="322"/>
      <c r="J60" s="322"/>
      <c r="K60" s="322"/>
      <c r="L60" s="322"/>
    </row>
    <row r="61" spans="1:2" s="328" customFormat="1" ht="16.5" customHeight="1">
      <c r="A61" s="393"/>
      <c r="B61" s="1232"/>
    </row>
  </sheetData>
  <mergeCells count="7">
    <mergeCell ref="C42:I42"/>
    <mergeCell ref="B2:I2"/>
    <mergeCell ref="B4:I4"/>
    <mergeCell ref="C7:I7"/>
    <mergeCell ref="C6:I6"/>
    <mergeCell ref="B3:I3"/>
    <mergeCell ref="C23:I2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  <pageSetUpPr fitToPage="1"/>
  </sheetPr>
  <dimension ref="A1:CS68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6" customWidth="1"/>
    <col min="2" max="2" width="3.7109375" style="106" customWidth="1"/>
    <col min="3" max="3" width="8.57421875" style="507" customWidth="1"/>
    <col min="4" max="4" width="6.28125" style="248" customWidth="1"/>
    <col min="5" max="5" width="88.28125" style="106" customWidth="1"/>
    <col min="6" max="6" width="4.57421875" style="106" customWidth="1"/>
    <col min="7" max="7" width="24.140625" style="106" customWidth="1"/>
    <col min="8" max="8" width="5.00390625" style="1293" customWidth="1"/>
    <col min="9" max="9" width="10.8515625" style="315" customWidth="1"/>
    <col min="10" max="24" width="11.7109375" style="106" customWidth="1"/>
    <col min="25" max="16384" width="9.140625" style="106" customWidth="1"/>
  </cols>
  <sheetData>
    <row r="1" spans="8:9" s="368" customFormat="1" ht="16.5" customHeight="1">
      <c r="H1" s="370"/>
      <c r="I1" s="369"/>
    </row>
    <row r="2" spans="2:9" s="370" customFormat="1" ht="16.5" customHeight="1">
      <c r="B2" s="1795" t="s">
        <v>517</v>
      </c>
      <c r="C2" s="1795"/>
      <c r="D2" s="1795"/>
      <c r="E2" s="1795"/>
      <c r="F2" s="1795"/>
      <c r="G2" s="1795"/>
      <c r="H2" s="1795"/>
      <c r="I2" s="1795"/>
    </row>
    <row r="3" spans="2:9" s="324" customFormat="1" ht="16.5" customHeight="1">
      <c r="B3" s="1788" t="s">
        <v>110</v>
      </c>
      <c r="C3" s="1788"/>
      <c r="D3" s="1788"/>
      <c r="E3" s="1788"/>
      <c r="F3" s="1788"/>
      <c r="G3" s="1788"/>
      <c r="H3" s="1788"/>
      <c r="I3" s="1788"/>
    </row>
    <row r="4" spans="2:97" s="445" customFormat="1" ht="16.5" customHeight="1">
      <c r="B4" s="1774" t="s">
        <v>0</v>
      </c>
      <c r="C4" s="1774"/>
      <c r="D4" s="1774"/>
      <c r="E4" s="1774"/>
      <c r="F4" s="1774"/>
      <c r="G4" s="1774"/>
      <c r="H4" s="1774"/>
      <c r="I4" s="1774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340" t="s">
        <v>385</v>
      </c>
      <c r="C5" s="422" t="s">
        <v>640</v>
      </c>
      <c r="D5" s="422"/>
      <c r="E5" s="422"/>
      <c r="F5" s="422"/>
      <c r="G5" s="422"/>
      <c r="H5" s="1290"/>
      <c r="I5" s="422"/>
      <c r="J5" s="422"/>
      <c r="K5" s="422"/>
      <c r="L5" s="504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</row>
    <row r="6" spans="3:8" s="240" customFormat="1" ht="16.5" customHeight="1">
      <c r="C6" s="506"/>
      <c r="D6" s="255"/>
      <c r="G6" s="241"/>
      <c r="H6" s="241"/>
    </row>
    <row r="7" spans="1:10" s="3" customFormat="1" ht="16.5" customHeight="1">
      <c r="A7" s="48"/>
      <c r="B7" s="1330" t="s">
        <v>641</v>
      </c>
      <c r="C7" s="1776"/>
      <c r="D7" s="1776"/>
      <c r="E7" s="1776"/>
      <c r="F7" s="1776"/>
      <c r="G7" s="1776"/>
      <c r="H7" s="1776"/>
      <c r="I7" s="1776"/>
      <c r="J7" s="2"/>
    </row>
    <row r="8" spans="3:9" s="249" customFormat="1" ht="16.5" customHeight="1">
      <c r="C8" s="6"/>
      <c r="H8" s="880"/>
      <c r="I8" s="501"/>
    </row>
    <row r="9" spans="1:11" s="336" customFormat="1" ht="16.5" customHeight="1">
      <c r="A9" s="429"/>
      <c r="B9" s="429"/>
      <c r="C9" s="222">
        <v>0</v>
      </c>
      <c r="D9" s="433" t="s">
        <v>382</v>
      </c>
      <c r="E9" s="261" t="s">
        <v>406</v>
      </c>
      <c r="F9" s="1294" t="s">
        <v>385</v>
      </c>
      <c r="G9" s="490" t="s">
        <v>407</v>
      </c>
      <c r="H9" s="268">
        <v>1</v>
      </c>
      <c r="I9" s="432">
        <v>0.6666666666666666</v>
      </c>
      <c r="J9" s="313"/>
      <c r="K9" s="313"/>
    </row>
    <row r="10" spans="1:11" s="249" customFormat="1" ht="16.5" customHeight="1">
      <c r="A10" s="424"/>
      <c r="B10" s="424"/>
      <c r="C10" s="11">
        <v>1</v>
      </c>
      <c r="D10" s="425" t="s">
        <v>382</v>
      </c>
      <c r="E10" s="1295" t="s">
        <v>476</v>
      </c>
      <c r="F10" s="1296" t="s">
        <v>385</v>
      </c>
      <c r="G10" s="1297" t="s">
        <v>407</v>
      </c>
      <c r="H10" s="57">
        <v>9</v>
      </c>
      <c r="I10" s="427">
        <f aca="true" t="shared" si="0" ref="I10:I16">I9+TIME(0,H9,0)</f>
        <v>0.6673611111111111</v>
      </c>
      <c r="J10" s="323"/>
      <c r="K10" s="323"/>
    </row>
    <row r="11" spans="1:11" s="336" customFormat="1" ht="16.5" customHeight="1">
      <c r="A11" s="312"/>
      <c r="B11" s="429"/>
      <c r="C11" s="271">
        <v>2</v>
      </c>
      <c r="D11" s="433" t="s">
        <v>382</v>
      </c>
      <c r="E11" s="261" t="s">
        <v>477</v>
      </c>
      <c r="F11" s="1294" t="s">
        <v>385</v>
      </c>
      <c r="G11" s="223" t="s">
        <v>407</v>
      </c>
      <c r="H11" s="268">
        <v>30</v>
      </c>
      <c r="I11" s="432">
        <f t="shared" si="0"/>
        <v>0.673611111111111</v>
      </c>
      <c r="J11" s="1298"/>
      <c r="K11" s="1298"/>
    </row>
    <row r="12" spans="3:9" s="249" customFormat="1" ht="16.5" customHeight="1">
      <c r="C12" s="6">
        <v>3</v>
      </c>
      <c r="D12" s="249" t="s">
        <v>445</v>
      </c>
      <c r="E12" s="249" t="s">
        <v>408</v>
      </c>
      <c r="F12" s="1296" t="s">
        <v>385</v>
      </c>
      <c r="G12" s="1297" t="s">
        <v>407</v>
      </c>
      <c r="H12" s="880">
        <v>5</v>
      </c>
      <c r="I12" s="427">
        <f t="shared" si="0"/>
        <v>0.6944444444444444</v>
      </c>
    </row>
    <row r="13" spans="3:9" s="336" customFormat="1" ht="16.5" customHeight="1">
      <c r="C13" s="263">
        <v>4</v>
      </c>
      <c r="D13" s="223" t="s">
        <v>447</v>
      </c>
      <c r="E13" s="336" t="s">
        <v>642</v>
      </c>
      <c r="F13" s="1294" t="s">
        <v>385</v>
      </c>
      <c r="G13" s="490" t="s">
        <v>407</v>
      </c>
      <c r="H13" s="879">
        <v>15</v>
      </c>
      <c r="I13" s="432">
        <f t="shared" si="0"/>
        <v>0.6979166666666666</v>
      </c>
    </row>
    <row r="14" spans="3:9" s="249" customFormat="1" ht="16.5" customHeight="1">
      <c r="C14" s="6">
        <v>5</v>
      </c>
      <c r="D14" s="12" t="s">
        <v>447</v>
      </c>
      <c r="E14" s="249" t="s">
        <v>643</v>
      </c>
      <c r="F14" s="1296" t="s">
        <v>385</v>
      </c>
      <c r="G14" s="1297" t="s">
        <v>407</v>
      </c>
      <c r="H14" s="880">
        <v>15</v>
      </c>
      <c r="I14" s="427">
        <f t="shared" si="0"/>
        <v>0.7083333333333333</v>
      </c>
    </row>
    <row r="15" spans="3:9" s="336" customFormat="1" ht="16.5" customHeight="1">
      <c r="C15" s="263">
        <v>6</v>
      </c>
      <c r="D15" s="336" t="s">
        <v>447</v>
      </c>
      <c r="E15" s="336" t="s">
        <v>644</v>
      </c>
      <c r="G15" s="432"/>
      <c r="H15" s="879">
        <v>45</v>
      </c>
      <c r="I15" s="432">
        <f t="shared" si="0"/>
        <v>0.7187499999999999</v>
      </c>
    </row>
    <row r="16" spans="3:9" s="249" customFormat="1" ht="16.5" customHeight="1">
      <c r="C16" s="6"/>
      <c r="D16" s="12"/>
      <c r="E16" s="249" t="s">
        <v>45</v>
      </c>
      <c r="G16" s="427"/>
      <c r="H16" s="880"/>
      <c r="I16" s="427">
        <f t="shared" si="0"/>
        <v>0.7499999999999999</v>
      </c>
    </row>
    <row r="17" spans="3:9" s="248" customFormat="1" ht="16.5" customHeight="1">
      <c r="C17" s="82"/>
      <c r="G17" s="559"/>
      <c r="H17" s="1291"/>
      <c r="I17" s="559"/>
    </row>
    <row r="18" spans="3:8" s="240" customFormat="1" ht="16.5" customHeight="1">
      <c r="C18" s="506"/>
      <c r="D18" s="255"/>
      <c r="G18" s="241"/>
      <c r="H18" s="241"/>
    </row>
    <row r="19" spans="1:10" s="3" customFormat="1" ht="16.5" customHeight="1">
      <c r="A19" s="48"/>
      <c r="B19" s="1330" t="s">
        <v>645</v>
      </c>
      <c r="C19" s="1776"/>
      <c r="D19" s="1776"/>
      <c r="E19" s="1776"/>
      <c r="F19" s="1776"/>
      <c r="G19" s="1776"/>
      <c r="H19" s="1776"/>
      <c r="I19" s="1776"/>
      <c r="J19" s="2"/>
    </row>
    <row r="20" spans="3:9" s="249" customFormat="1" ht="16.5" customHeight="1">
      <c r="C20" s="6"/>
      <c r="H20" s="880"/>
      <c r="I20" s="501"/>
    </row>
    <row r="21" spans="1:11" s="336" customFormat="1" ht="16.5" customHeight="1">
      <c r="A21" s="429"/>
      <c r="B21" s="429"/>
      <c r="C21" s="222">
        <v>7</v>
      </c>
      <c r="D21" s="336" t="s">
        <v>447</v>
      </c>
      <c r="E21" s="336" t="s">
        <v>644</v>
      </c>
      <c r="F21" s="1294"/>
      <c r="G21" s="490"/>
      <c r="H21" s="268">
        <v>120</v>
      </c>
      <c r="I21" s="432">
        <v>0.3333333333333333</v>
      </c>
      <c r="J21" s="313"/>
      <c r="K21" s="313"/>
    </row>
    <row r="22" spans="3:9" s="249" customFormat="1" ht="16.5" customHeight="1">
      <c r="C22" s="6"/>
      <c r="D22" s="12"/>
      <c r="E22" s="249" t="s">
        <v>413</v>
      </c>
      <c r="G22" s="427"/>
      <c r="H22" s="880">
        <v>30</v>
      </c>
      <c r="I22" s="427">
        <f aca="true" t="shared" si="1" ref="I22:I30">I21+TIME(0,H21,0)</f>
        <v>0.41666666666666663</v>
      </c>
    </row>
    <row r="23" spans="3:9" s="248" customFormat="1" ht="16.5" customHeight="1">
      <c r="C23" s="82">
        <v>8</v>
      </c>
      <c r="D23" s="248" t="s">
        <v>447</v>
      </c>
      <c r="E23" s="248" t="s">
        <v>644</v>
      </c>
      <c r="G23" s="559"/>
      <c r="H23" s="1291">
        <v>120</v>
      </c>
      <c r="I23" s="559">
        <f t="shared" si="1"/>
        <v>0.43749999999999994</v>
      </c>
    </row>
    <row r="24" spans="3:9" s="249" customFormat="1" ht="16.5" customHeight="1">
      <c r="C24" s="6"/>
      <c r="E24" s="249" t="s">
        <v>409</v>
      </c>
      <c r="G24" s="427"/>
      <c r="H24" s="880">
        <v>60</v>
      </c>
      <c r="I24" s="427">
        <f t="shared" si="1"/>
        <v>0.5208333333333333</v>
      </c>
    </row>
    <row r="25" spans="3:9" s="248" customFormat="1" ht="16.5" customHeight="1">
      <c r="C25" s="82">
        <v>9</v>
      </c>
      <c r="D25" s="248" t="s">
        <v>447</v>
      </c>
      <c r="E25" s="248" t="s">
        <v>644</v>
      </c>
      <c r="G25" s="559"/>
      <c r="H25" s="1291">
        <v>120</v>
      </c>
      <c r="I25" s="559">
        <f t="shared" si="1"/>
        <v>0.5624999999999999</v>
      </c>
    </row>
    <row r="26" spans="3:9" s="249" customFormat="1" ht="16.5" customHeight="1">
      <c r="C26" s="6"/>
      <c r="E26" s="249" t="s">
        <v>410</v>
      </c>
      <c r="G26" s="427"/>
      <c r="H26" s="880">
        <v>30</v>
      </c>
      <c r="I26" s="427">
        <f t="shared" si="1"/>
        <v>0.6458333333333333</v>
      </c>
    </row>
    <row r="27" spans="3:9" s="248" customFormat="1" ht="16.5" customHeight="1">
      <c r="C27" s="82">
        <v>10</v>
      </c>
      <c r="D27" s="248" t="s">
        <v>447</v>
      </c>
      <c r="E27" s="248" t="s">
        <v>644</v>
      </c>
      <c r="G27" s="559"/>
      <c r="H27" s="1291">
        <v>120</v>
      </c>
      <c r="I27" s="559">
        <f t="shared" si="1"/>
        <v>0.6666666666666666</v>
      </c>
    </row>
    <row r="28" spans="3:9" s="249" customFormat="1" ht="16.5" customHeight="1">
      <c r="C28" s="6"/>
      <c r="E28" s="249" t="s">
        <v>411</v>
      </c>
      <c r="G28" s="427"/>
      <c r="H28" s="880">
        <v>90</v>
      </c>
      <c r="I28" s="427">
        <f t="shared" si="1"/>
        <v>0.75</v>
      </c>
    </row>
    <row r="29" spans="3:9" s="248" customFormat="1" ht="16.5" customHeight="1">
      <c r="C29" s="82">
        <v>11</v>
      </c>
      <c r="D29" s="248" t="s">
        <v>447</v>
      </c>
      <c r="E29" s="248" t="s">
        <v>644</v>
      </c>
      <c r="G29" s="559"/>
      <c r="H29" s="1291">
        <v>120</v>
      </c>
      <c r="I29" s="559">
        <f t="shared" si="1"/>
        <v>0.8125</v>
      </c>
    </row>
    <row r="30" spans="3:9" s="249" customFormat="1" ht="16.5" customHeight="1">
      <c r="C30" s="6"/>
      <c r="E30" s="249" t="s">
        <v>45</v>
      </c>
      <c r="G30" s="427"/>
      <c r="H30" s="880"/>
      <c r="I30" s="427">
        <f t="shared" si="1"/>
        <v>0.8958333333333334</v>
      </c>
    </row>
    <row r="31" spans="1:11" s="249" customFormat="1" ht="16.5" customHeight="1">
      <c r="A31" s="248"/>
      <c r="B31" s="248"/>
      <c r="C31" s="82"/>
      <c r="D31" s="248"/>
      <c r="E31" s="248"/>
      <c r="F31" s="248"/>
      <c r="G31" s="248"/>
      <c r="H31" s="1291"/>
      <c r="I31" s="502"/>
      <c r="J31" s="248"/>
      <c r="K31" s="248"/>
    </row>
    <row r="32" spans="1:11" s="248" customFormat="1" ht="16.5" customHeight="1">
      <c r="A32" s="240"/>
      <c r="B32" s="240"/>
      <c r="C32" s="506"/>
      <c r="D32" s="255"/>
      <c r="E32" s="240"/>
      <c r="F32" s="240"/>
      <c r="G32" s="241"/>
      <c r="H32" s="241"/>
      <c r="I32" s="240"/>
      <c r="J32" s="339"/>
      <c r="K32" s="339"/>
    </row>
    <row r="33" spans="1:11" s="249" customFormat="1" ht="16.5" customHeight="1">
      <c r="A33" s="48"/>
      <c r="B33" s="1330" t="s">
        <v>646</v>
      </c>
      <c r="C33" s="1776"/>
      <c r="D33" s="1776"/>
      <c r="E33" s="1776"/>
      <c r="F33" s="1776"/>
      <c r="G33" s="1776"/>
      <c r="H33" s="1776"/>
      <c r="I33" s="1776"/>
      <c r="J33" s="339"/>
      <c r="K33" s="339"/>
    </row>
    <row r="34" spans="1:11" s="248" customFormat="1" ht="16.5" customHeight="1">
      <c r="A34" s="249"/>
      <c r="B34" s="249"/>
      <c r="C34" s="6"/>
      <c r="D34" s="249"/>
      <c r="E34" s="249"/>
      <c r="F34" s="249"/>
      <c r="G34" s="249"/>
      <c r="H34" s="880"/>
      <c r="I34" s="501"/>
      <c r="J34" s="249"/>
      <c r="K34" s="249"/>
    </row>
    <row r="35" spans="3:9" s="248" customFormat="1" ht="16.5" customHeight="1">
      <c r="C35" s="82">
        <v>12</v>
      </c>
      <c r="D35" s="248" t="s">
        <v>447</v>
      </c>
      <c r="E35" s="248" t="s">
        <v>644</v>
      </c>
      <c r="H35" s="1291">
        <v>120</v>
      </c>
      <c r="I35" s="559">
        <v>0.3333333333333333</v>
      </c>
    </row>
    <row r="36" spans="1:11" s="248" customFormat="1" ht="16.5" customHeight="1">
      <c r="A36" s="249"/>
      <c r="B36" s="249"/>
      <c r="C36" s="6"/>
      <c r="D36" s="249"/>
      <c r="E36" s="249" t="s">
        <v>647</v>
      </c>
      <c r="F36" s="249"/>
      <c r="G36" s="249"/>
      <c r="H36" s="880"/>
      <c r="I36" s="427">
        <f>I35+TIME(0,H35,0)</f>
        <v>0.41666666666666663</v>
      </c>
      <c r="J36" s="249"/>
      <c r="K36" s="249"/>
    </row>
    <row r="37" spans="3:9" s="336" customFormat="1" ht="16.5" customHeight="1">
      <c r="C37" s="263">
        <v>13</v>
      </c>
      <c r="D37" s="336" t="s">
        <v>447</v>
      </c>
      <c r="E37" s="336" t="s">
        <v>644</v>
      </c>
      <c r="G37" s="503"/>
      <c r="H37" s="879">
        <v>120</v>
      </c>
      <c r="I37" s="432">
        <v>0.5416666666666666</v>
      </c>
    </row>
    <row r="38" spans="1:11" s="248" customFormat="1" ht="16.5" customHeight="1">
      <c r="A38" s="249"/>
      <c r="B38" s="249"/>
      <c r="C38" s="6"/>
      <c r="D38" s="249"/>
      <c r="E38" s="249" t="s">
        <v>410</v>
      </c>
      <c r="F38" s="249"/>
      <c r="G38" s="427"/>
      <c r="H38" s="880">
        <v>30</v>
      </c>
      <c r="I38" s="427">
        <f>I37+TIME(0,H37,0)</f>
        <v>0.625</v>
      </c>
      <c r="J38" s="249"/>
      <c r="K38" s="249"/>
    </row>
    <row r="39" spans="3:9" s="336" customFormat="1" ht="16.5" customHeight="1">
      <c r="C39" s="263">
        <v>14</v>
      </c>
      <c r="D39" s="336" t="s">
        <v>447</v>
      </c>
      <c r="E39" s="336" t="s">
        <v>644</v>
      </c>
      <c r="G39" s="432"/>
      <c r="H39" s="879">
        <v>120</v>
      </c>
      <c r="I39" s="432">
        <f>I38+TIME(0,H38,0)</f>
        <v>0.6458333333333334</v>
      </c>
    </row>
    <row r="40" spans="1:11" s="248" customFormat="1" ht="16.5" customHeight="1">
      <c r="A40" s="249"/>
      <c r="B40" s="249"/>
      <c r="C40" s="6"/>
      <c r="D40" s="249"/>
      <c r="E40" s="249" t="s">
        <v>412</v>
      </c>
      <c r="F40" s="249"/>
      <c r="G40" s="427"/>
      <c r="H40" s="880"/>
      <c r="I40" s="427">
        <f>I39+TIME(0,H39,0)</f>
        <v>0.7291666666666667</v>
      </c>
      <c r="J40" s="249"/>
      <c r="K40" s="249"/>
    </row>
    <row r="41" spans="1:11" s="249" customFormat="1" ht="16.5" customHeight="1">
      <c r="A41" s="248"/>
      <c r="B41" s="248"/>
      <c r="C41" s="82"/>
      <c r="D41" s="84"/>
      <c r="E41" s="248"/>
      <c r="F41" s="248"/>
      <c r="G41" s="559"/>
      <c r="H41" s="1291"/>
      <c r="I41" s="502"/>
      <c r="J41" s="248"/>
      <c r="K41" s="248"/>
    </row>
    <row r="42" spans="1:11" s="336" customFormat="1" ht="16.5" customHeight="1">
      <c r="A42" s="240"/>
      <c r="B42" s="240"/>
      <c r="C42" s="506"/>
      <c r="D42" s="255"/>
      <c r="E42" s="240"/>
      <c r="F42" s="240"/>
      <c r="G42" s="241"/>
      <c r="H42" s="241"/>
      <c r="I42" s="240"/>
      <c r="J42" s="339"/>
      <c r="K42" s="339"/>
    </row>
    <row r="43" spans="1:9" s="339" customFormat="1" ht="16.5" customHeight="1">
      <c r="A43" s="48"/>
      <c r="B43" s="1330" t="s">
        <v>648</v>
      </c>
      <c r="C43" s="1776"/>
      <c r="D43" s="1776"/>
      <c r="E43" s="1776"/>
      <c r="F43" s="1776"/>
      <c r="G43" s="1776"/>
      <c r="H43" s="1776"/>
      <c r="I43" s="1776"/>
    </row>
    <row r="44" spans="1:11" s="339" customFormat="1" ht="16.5" customHeight="1">
      <c r="A44" s="249"/>
      <c r="B44" s="249"/>
      <c r="C44" s="6"/>
      <c r="D44" s="249"/>
      <c r="E44" s="249"/>
      <c r="F44" s="249"/>
      <c r="G44" s="249"/>
      <c r="H44" s="880"/>
      <c r="I44" s="501"/>
      <c r="J44" s="249"/>
      <c r="K44" s="249"/>
    </row>
    <row r="45" spans="3:9" s="336" customFormat="1" ht="16.5" customHeight="1">
      <c r="C45" s="263">
        <v>14</v>
      </c>
      <c r="D45" s="336" t="s">
        <v>447</v>
      </c>
      <c r="E45" s="336" t="s">
        <v>644</v>
      </c>
      <c r="G45" s="503"/>
      <c r="H45" s="879">
        <v>120</v>
      </c>
      <c r="I45" s="432">
        <v>0.3333333333333333</v>
      </c>
    </row>
    <row r="46" spans="1:11" s="248" customFormat="1" ht="16.5" customHeight="1">
      <c r="A46" s="249"/>
      <c r="B46" s="249"/>
      <c r="C46" s="6"/>
      <c r="D46" s="249"/>
      <c r="E46" s="249" t="s">
        <v>413</v>
      </c>
      <c r="F46" s="249"/>
      <c r="G46" s="427"/>
      <c r="H46" s="880">
        <v>30</v>
      </c>
      <c r="I46" s="427">
        <f aca="true" t="shared" si="2" ref="I46:I54">I45+TIME(0,H45,0)</f>
        <v>0.41666666666666663</v>
      </c>
      <c r="J46" s="249"/>
      <c r="K46" s="249"/>
    </row>
    <row r="47" spans="1:11" s="249" customFormat="1" ht="16.5" customHeight="1">
      <c r="A47" s="248"/>
      <c r="B47" s="248"/>
      <c r="C47" s="82">
        <v>15</v>
      </c>
      <c r="D47" s="248" t="s">
        <v>447</v>
      </c>
      <c r="E47" s="248" t="s">
        <v>644</v>
      </c>
      <c r="F47" s="248"/>
      <c r="G47" s="559"/>
      <c r="H47" s="1291">
        <v>120</v>
      </c>
      <c r="I47" s="559">
        <f t="shared" si="2"/>
        <v>0.43749999999999994</v>
      </c>
      <c r="J47" s="248"/>
      <c r="K47" s="248"/>
    </row>
    <row r="48" spans="1:11" s="248" customFormat="1" ht="16.5" customHeight="1">
      <c r="A48" s="249"/>
      <c r="B48" s="249"/>
      <c r="C48" s="6"/>
      <c r="D48" s="249"/>
      <c r="E48" s="249" t="s">
        <v>409</v>
      </c>
      <c r="F48" s="249"/>
      <c r="G48" s="427"/>
      <c r="H48" s="880">
        <v>60</v>
      </c>
      <c r="I48" s="427">
        <f t="shared" si="2"/>
        <v>0.5208333333333333</v>
      </c>
      <c r="J48" s="249"/>
      <c r="K48" s="249"/>
    </row>
    <row r="49" spans="1:11" s="249" customFormat="1" ht="16.5" customHeight="1">
      <c r="A49" s="248"/>
      <c r="B49" s="248"/>
      <c r="C49" s="82">
        <v>16</v>
      </c>
      <c r="D49" s="248" t="s">
        <v>447</v>
      </c>
      <c r="E49" s="248" t="s">
        <v>644</v>
      </c>
      <c r="F49" s="248"/>
      <c r="G49" s="559"/>
      <c r="H49" s="1291">
        <v>120</v>
      </c>
      <c r="I49" s="559">
        <f t="shared" si="2"/>
        <v>0.5624999999999999</v>
      </c>
      <c r="J49" s="248"/>
      <c r="K49" s="248"/>
    </row>
    <row r="50" spans="1:11" s="336" customFormat="1" ht="16.5" customHeight="1">
      <c r="A50" s="249"/>
      <c r="B50" s="249"/>
      <c r="C50" s="6"/>
      <c r="D50" s="249"/>
      <c r="E50" s="249" t="s">
        <v>410</v>
      </c>
      <c r="F50" s="249"/>
      <c r="G50" s="249"/>
      <c r="H50" s="880">
        <v>30</v>
      </c>
      <c r="I50" s="427">
        <f t="shared" si="2"/>
        <v>0.6458333333333333</v>
      </c>
      <c r="J50" s="249"/>
      <c r="K50" s="249"/>
    </row>
    <row r="51" spans="1:11" s="339" customFormat="1" ht="16.5" customHeight="1">
      <c r="A51" s="248"/>
      <c r="B51" s="248"/>
      <c r="C51" s="82">
        <v>17</v>
      </c>
      <c r="D51" s="248" t="s">
        <v>447</v>
      </c>
      <c r="E51" s="248" t="s">
        <v>644</v>
      </c>
      <c r="F51" s="248"/>
      <c r="G51" s="502"/>
      <c r="H51" s="1291">
        <v>120</v>
      </c>
      <c r="I51" s="559">
        <f t="shared" si="2"/>
        <v>0.6666666666666666</v>
      </c>
      <c r="J51" s="248"/>
      <c r="K51" s="248"/>
    </row>
    <row r="52" spans="1:11" s="339" customFormat="1" ht="16.5" customHeight="1">
      <c r="A52" s="249"/>
      <c r="B52" s="249"/>
      <c r="C52" s="6"/>
      <c r="D52" s="12"/>
      <c r="E52" s="249" t="s">
        <v>411</v>
      </c>
      <c r="F52" s="249"/>
      <c r="G52" s="427"/>
      <c r="H52" s="880">
        <v>90</v>
      </c>
      <c r="I52" s="427">
        <f t="shared" si="2"/>
        <v>0.75</v>
      </c>
      <c r="J52" s="249"/>
      <c r="K52" s="249"/>
    </row>
    <row r="53" spans="1:11" s="249" customFormat="1" ht="16.5" customHeight="1">
      <c r="A53" s="248"/>
      <c r="B53" s="248"/>
      <c r="C53" s="82">
        <v>18</v>
      </c>
      <c r="D53" s="248" t="s">
        <v>447</v>
      </c>
      <c r="E53" s="248" t="s">
        <v>414</v>
      </c>
      <c r="F53" s="248"/>
      <c r="G53" s="559"/>
      <c r="H53" s="1291">
        <v>120</v>
      </c>
      <c r="I53" s="559">
        <f t="shared" si="2"/>
        <v>0.8125</v>
      </c>
      <c r="J53" s="248"/>
      <c r="K53" s="248"/>
    </row>
    <row r="54" spans="1:11" s="336" customFormat="1" ht="16.5" customHeight="1">
      <c r="A54" s="249"/>
      <c r="B54" s="249"/>
      <c r="C54" s="6"/>
      <c r="D54" s="249"/>
      <c r="E54" s="249" t="s">
        <v>755</v>
      </c>
      <c r="F54" s="249"/>
      <c r="G54" s="427"/>
      <c r="H54" s="880"/>
      <c r="I54" s="427">
        <f t="shared" si="2"/>
        <v>0.8958333333333334</v>
      </c>
      <c r="J54" s="249"/>
      <c r="K54" s="249"/>
    </row>
    <row r="55" spans="1:11" s="249" customFormat="1" ht="16.5" customHeight="1">
      <c r="A55" s="248"/>
      <c r="B55" s="248"/>
      <c r="C55" s="82"/>
      <c r="D55" s="84"/>
      <c r="E55" s="248"/>
      <c r="F55" s="248"/>
      <c r="G55" s="559"/>
      <c r="H55" s="1291"/>
      <c r="I55" s="502"/>
      <c r="J55" s="248"/>
      <c r="K55" s="248"/>
    </row>
    <row r="56" spans="3:9" s="255" customFormat="1" ht="16.5" customHeight="1">
      <c r="C56" s="1230"/>
      <c r="H56" s="1292"/>
      <c r="I56" s="1231"/>
    </row>
    <row r="57" spans="1:11" s="249" customFormat="1" ht="16.5" customHeight="1">
      <c r="A57" s="248"/>
      <c r="B57" s="248"/>
      <c r="C57" s="82"/>
      <c r="D57" s="248"/>
      <c r="E57" s="248"/>
      <c r="F57" s="248"/>
      <c r="G57" s="248"/>
      <c r="H57" s="1291"/>
      <c r="I57" s="502"/>
      <c r="J57" s="248"/>
      <c r="K57" s="248"/>
    </row>
    <row r="58" spans="3:9" s="248" customFormat="1" ht="16.5" customHeight="1">
      <c r="C58" s="82"/>
      <c r="H58" s="1291"/>
      <c r="I58" s="502"/>
    </row>
    <row r="59" spans="1:11" s="249" customFormat="1" ht="16.5" customHeight="1">
      <c r="A59" s="248"/>
      <c r="B59" s="248"/>
      <c r="C59" s="82"/>
      <c r="D59" s="248"/>
      <c r="E59" s="248"/>
      <c r="F59" s="248"/>
      <c r="G59" s="248"/>
      <c r="H59" s="1291"/>
      <c r="I59" s="502"/>
      <c r="J59" s="248"/>
      <c r="K59" s="248"/>
    </row>
    <row r="60" spans="3:9" s="248" customFormat="1" ht="16.5" customHeight="1">
      <c r="C60" s="82"/>
      <c r="H60" s="1291"/>
      <c r="I60" s="502"/>
    </row>
    <row r="61" spans="1:11" s="249" customFormat="1" ht="16.5" customHeight="1">
      <c r="A61" s="106"/>
      <c r="B61" s="106"/>
      <c r="C61" s="507"/>
      <c r="D61" s="248"/>
      <c r="E61" s="106"/>
      <c r="F61" s="106"/>
      <c r="G61" s="106"/>
      <c r="H61" s="1293"/>
      <c r="I61" s="315"/>
      <c r="J61" s="106"/>
      <c r="K61" s="106"/>
    </row>
    <row r="62" spans="1:11" s="248" customFormat="1" ht="16.5" customHeight="1">
      <c r="A62" s="106"/>
      <c r="B62" s="106"/>
      <c r="C62" s="507"/>
      <c r="E62" s="106"/>
      <c r="F62" s="106"/>
      <c r="G62" s="106"/>
      <c r="H62" s="1293"/>
      <c r="I62" s="315"/>
      <c r="J62" s="106"/>
      <c r="K62" s="106"/>
    </row>
    <row r="63" spans="1:11" s="249" customFormat="1" ht="16.5" customHeight="1">
      <c r="A63" s="106"/>
      <c r="B63" s="106"/>
      <c r="C63" s="507"/>
      <c r="D63" s="248"/>
      <c r="E63" s="106"/>
      <c r="F63" s="106"/>
      <c r="G63" s="106"/>
      <c r="H63" s="1293"/>
      <c r="I63" s="315"/>
      <c r="J63" s="106"/>
      <c r="K63" s="106"/>
    </row>
    <row r="64" spans="1:11" s="248" customFormat="1" ht="16.5" customHeight="1">
      <c r="A64" s="106"/>
      <c r="B64" s="106"/>
      <c r="C64" s="507"/>
      <c r="E64" s="106"/>
      <c r="F64" s="106"/>
      <c r="G64" s="106"/>
      <c r="H64" s="1293"/>
      <c r="I64" s="315"/>
      <c r="J64" s="106"/>
      <c r="K64" s="106"/>
    </row>
    <row r="65" spans="1:11" s="248" customFormat="1" ht="16.5" customHeight="1">
      <c r="A65" s="106"/>
      <c r="B65" s="106"/>
      <c r="C65" s="507"/>
      <c r="E65" s="106"/>
      <c r="F65" s="106"/>
      <c r="G65" s="106"/>
      <c r="H65" s="1293"/>
      <c r="I65" s="315"/>
      <c r="J65" s="106"/>
      <c r="K65" s="106"/>
    </row>
    <row r="66" spans="1:11" s="248" customFormat="1" ht="16.5" customHeight="1">
      <c r="A66" s="106"/>
      <c r="B66" s="106"/>
      <c r="C66" s="507"/>
      <c r="E66" s="106"/>
      <c r="F66" s="106"/>
      <c r="G66" s="106"/>
      <c r="H66" s="1293"/>
      <c r="I66" s="315"/>
      <c r="J66" s="106"/>
      <c r="K66" s="106"/>
    </row>
    <row r="67" spans="3:9" s="248" customFormat="1" ht="16.5" customHeight="1">
      <c r="C67" s="82"/>
      <c r="H67" s="1291"/>
      <c r="I67" s="502"/>
    </row>
    <row r="68" spans="3:9" s="248" customFormat="1" ht="16.5" customHeight="1">
      <c r="C68" s="82"/>
      <c r="H68" s="1291"/>
      <c r="I68" s="502"/>
    </row>
  </sheetData>
  <mergeCells count="7">
    <mergeCell ref="B33:I33"/>
    <mergeCell ref="B43:I43"/>
    <mergeCell ref="B7:I7"/>
    <mergeCell ref="B2:I2"/>
    <mergeCell ref="B4:I4"/>
    <mergeCell ref="B3:I3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tabColor indexed="60"/>
    <pageSetUpPr fitToPage="1"/>
  </sheetPr>
  <dimension ref="A1:CS56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="478" customFormat="1" ht="16.5" customHeight="1">
      <c r="I1" s="479"/>
    </row>
    <row r="2" spans="2:9" s="480" customFormat="1" ht="16.5" customHeight="1">
      <c r="B2" s="1796" t="s">
        <v>105</v>
      </c>
      <c r="C2" s="1796"/>
      <c r="D2" s="1796"/>
      <c r="E2" s="1796"/>
      <c r="F2" s="1796"/>
      <c r="G2" s="1796"/>
      <c r="H2" s="1796"/>
      <c r="I2" s="1796"/>
    </row>
    <row r="3" spans="2:9" s="324" customFormat="1" ht="16.5" customHeight="1">
      <c r="B3" s="1788" t="s">
        <v>106</v>
      </c>
      <c r="C3" s="1788"/>
      <c r="D3" s="1788"/>
      <c r="E3" s="1788"/>
      <c r="F3" s="1788"/>
      <c r="G3" s="1788"/>
      <c r="H3" s="1788"/>
      <c r="I3" s="1788"/>
    </row>
    <row r="4" spans="2:97" s="482" customFormat="1" ht="16.5" customHeight="1">
      <c r="B4" s="1797" t="s">
        <v>116</v>
      </c>
      <c r="C4" s="1797"/>
      <c r="D4" s="1797"/>
      <c r="E4" s="1797"/>
      <c r="F4" s="1797"/>
      <c r="G4" s="1797"/>
      <c r="H4" s="1797"/>
      <c r="I4" s="1797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3"/>
      <c r="CH4" s="483"/>
      <c r="CI4" s="483"/>
      <c r="CJ4" s="483"/>
      <c r="CK4" s="483"/>
      <c r="CL4" s="483"/>
      <c r="CM4" s="483"/>
      <c r="CN4" s="483"/>
      <c r="CO4" s="483"/>
      <c r="CP4" s="483"/>
      <c r="CQ4" s="483"/>
      <c r="CR4" s="483"/>
      <c r="CS4" s="483"/>
    </row>
    <row r="5" spans="2:97" s="89" customFormat="1" ht="16.5" customHeight="1">
      <c r="B5" s="340" t="s">
        <v>385</v>
      </c>
      <c r="C5" s="341" t="s">
        <v>280</v>
      </c>
      <c r="D5" s="341"/>
      <c r="E5" s="341"/>
      <c r="F5" s="341"/>
      <c r="G5" s="341"/>
      <c r="H5" s="341"/>
      <c r="I5" s="341"/>
      <c r="J5" s="341"/>
      <c r="K5" s="341"/>
      <c r="L5" s="343"/>
      <c r="M5" s="344"/>
      <c r="N5" s="344"/>
      <c r="O5" s="344"/>
      <c r="P5" s="344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</row>
    <row r="6" spans="1:21" s="328" customFormat="1" ht="16.5" customHeight="1">
      <c r="A6" s="89"/>
      <c r="B6" s="499" t="s">
        <v>385</v>
      </c>
      <c r="C6" s="341" t="s">
        <v>281</v>
      </c>
      <c r="D6" s="341"/>
      <c r="E6" s="341"/>
      <c r="F6" s="341"/>
      <c r="G6" s="341"/>
      <c r="H6" s="341"/>
      <c r="I6" s="341"/>
      <c r="J6" s="341"/>
      <c r="K6" s="341"/>
      <c r="L6" s="343"/>
      <c r="M6" s="344"/>
      <c r="N6" s="344"/>
      <c r="O6" s="344"/>
      <c r="P6" s="344"/>
      <c r="Q6" s="353"/>
      <c r="R6" s="353"/>
      <c r="S6" s="353"/>
      <c r="T6" s="353"/>
      <c r="U6" s="353"/>
    </row>
    <row r="7" spans="1:21" s="328" customFormat="1" ht="16.5" customHeight="1">
      <c r="A7" s="89"/>
      <c r="B7" s="340" t="s">
        <v>385</v>
      </c>
      <c r="C7" s="341" t="s">
        <v>649</v>
      </c>
      <c r="D7" s="341"/>
      <c r="E7" s="341"/>
      <c r="F7" s="341"/>
      <c r="G7" s="341"/>
      <c r="H7" s="341"/>
      <c r="I7" s="341"/>
      <c r="J7" s="341"/>
      <c r="K7" s="341"/>
      <c r="L7" s="343"/>
      <c r="M7" s="344"/>
      <c r="N7" s="344"/>
      <c r="O7" s="344"/>
      <c r="P7" s="344"/>
      <c r="Q7" s="353"/>
      <c r="R7" s="353"/>
      <c r="S7" s="353"/>
      <c r="T7" s="353"/>
      <c r="U7" s="353"/>
    </row>
    <row r="8" spans="1:21" s="780" customFormat="1" ht="16.5" customHeight="1">
      <c r="A8" s="89"/>
      <c r="B8" s="340" t="s">
        <v>385</v>
      </c>
      <c r="C8" s="341" t="s">
        <v>650</v>
      </c>
      <c r="D8" s="342"/>
      <c r="E8" s="342"/>
      <c r="F8" s="342"/>
      <c r="G8" s="342"/>
      <c r="H8" s="342"/>
      <c r="I8" s="342"/>
      <c r="J8" s="342"/>
      <c r="K8" s="342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9" spans="1:21" s="322" customFormat="1" ht="16.5" customHeight="1">
      <c r="A9" s="89"/>
      <c r="B9" s="340" t="s">
        <v>385</v>
      </c>
      <c r="C9" s="341" t="s">
        <v>485</v>
      </c>
      <c r="D9" s="341"/>
      <c r="E9" s="341"/>
      <c r="F9" s="341"/>
      <c r="G9" s="341"/>
      <c r="H9" s="341"/>
      <c r="I9" s="341"/>
      <c r="J9" s="341"/>
      <c r="K9" s="341"/>
      <c r="L9" s="343"/>
      <c r="M9" s="344"/>
      <c r="N9" s="344"/>
      <c r="O9" s="344"/>
      <c r="P9" s="344"/>
      <c r="Q9" s="353"/>
      <c r="R9" s="353"/>
      <c r="S9" s="353"/>
      <c r="T9" s="353"/>
      <c r="U9" s="353"/>
    </row>
    <row r="10" spans="1:21" s="250" customFormat="1" ht="16.5" customHeight="1">
      <c r="A10" s="240"/>
      <c r="B10" s="240"/>
      <c r="C10" s="240"/>
      <c r="D10" s="240"/>
      <c r="E10" s="240"/>
      <c r="F10" s="241"/>
      <c r="G10" s="240"/>
      <c r="H10" s="240"/>
      <c r="I10" s="327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1:21" s="322" customFormat="1" ht="16.5" customHeight="1">
      <c r="A11" s="481"/>
      <c r="B11" s="1776" t="s">
        <v>651</v>
      </c>
      <c r="C11" s="1776"/>
      <c r="D11" s="1776"/>
      <c r="E11" s="1776"/>
      <c r="F11" s="1776"/>
      <c r="G11" s="1776"/>
      <c r="H11" s="1776"/>
      <c r="I11" s="1776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</row>
    <row r="12" spans="2:10" s="250" customFormat="1" ht="16.5" customHeight="1">
      <c r="B12" s="397"/>
      <c r="C12" s="485"/>
      <c r="D12" s="397"/>
      <c r="E12" s="486"/>
      <c r="F12" s="397"/>
      <c r="G12" s="397"/>
      <c r="H12" s="397"/>
      <c r="I12" s="397"/>
      <c r="J12" s="320"/>
    </row>
    <row r="13" spans="2:10" s="322" customFormat="1" ht="16.5" customHeight="1">
      <c r="B13" s="405"/>
      <c r="C13" s="487">
        <v>1</v>
      </c>
      <c r="D13" s="488" t="s">
        <v>448</v>
      </c>
      <c r="E13" s="488" t="s">
        <v>4</v>
      </c>
      <c r="F13" s="314" t="s">
        <v>383</v>
      </c>
      <c r="G13" s="314" t="s">
        <v>362</v>
      </c>
      <c r="H13" s="319">
        <v>0</v>
      </c>
      <c r="I13" s="406">
        <f>TIME(19,30,0)</f>
        <v>0.8125</v>
      </c>
      <c r="J13" s="321"/>
    </row>
    <row r="14" spans="2:10" s="250" customFormat="1" ht="16.5" customHeight="1">
      <c r="B14" s="244"/>
      <c r="C14" s="245">
        <f aca="true" t="shared" si="0" ref="C14:C20">C13+1</f>
        <v>2</v>
      </c>
      <c r="D14" s="245" t="s">
        <v>448</v>
      </c>
      <c r="E14" s="247" t="s">
        <v>282</v>
      </c>
      <c r="F14" s="245" t="s">
        <v>383</v>
      </c>
      <c r="G14" s="245" t="s">
        <v>362</v>
      </c>
      <c r="H14" s="246">
        <v>5</v>
      </c>
      <c r="I14" s="394">
        <f aca="true" t="shared" si="1" ref="I14:I20">I13+TIME(0,H13,0)</f>
        <v>0.8125</v>
      </c>
      <c r="J14" s="320"/>
    </row>
    <row r="15" spans="2:10" s="322" customFormat="1" ht="16.5" customHeight="1">
      <c r="B15" s="317"/>
      <c r="C15" s="314">
        <f t="shared" si="0"/>
        <v>3</v>
      </c>
      <c r="D15" s="314" t="s">
        <v>445</v>
      </c>
      <c r="E15" s="318" t="s">
        <v>283</v>
      </c>
      <c r="F15" s="314" t="s">
        <v>383</v>
      </c>
      <c r="G15" s="314" t="s">
        <v>362</v>
      </c>
      <c r="H15" s="319">
        <v>5</v>
      </c>
      <c r="I15" s="406">
        <f t="shared" si="1"/>
        <v>0.8159722222222222</v>
      </c>
      <c r="J15" s="321"/>
    </row>
    <row r="16" spans="2:10" s="250" customFormat="1" ht="16.5" customHeight="1">
      <c r="B16" s="397"/>
      <c r="C16" s="245">
        <f t="shared" si="0"/>
        <v>4</v>
      </c>
      <c r="D16" s="489" t="s">
        <v>447</v>
      </c>
      <c r="E16" s="489" t="s">
        <v>280</v>
      </c>
      <c r="F16" s="245" t="s">
        <v>383</v>
      </c>
      <c r="G16" s="245" t="s">
        <v>284</v>
      </c>
      <c r="H16" s="246">
        <v>20</v>
      </c>
      <c r="I16" s="394">
        <f t="shared" si="1"/>
        <v>0.8194444444444444</v>
      </c>
      <c r="J16" s="320"/>
    </row>
    <row r="17" spans="2:10" s="322" customFormat="1" ht="16.5" customHeight="1">
      <c r="B17" s="405"/>
      <c r="C17" s="314">
        <f t="shared" si="0"/>
        <v>5</v>
      </c>
      <c r="D17" s="488" t="s">
        <v>447</v>
      </c>
      <c r="E17" s="488" t="s">
        <v>281</v>
      </c>
      <c r="F17" s="314" t="s">
        <v>383</v>
      </c>
      <c r="G17" s="314" t="s">
        <v>284</v>
      </c>
      <c r="H17" s="319">
        <v>60</v>
      </c>
      <c r="I17" s="406">
        <f t="shared" si="1"/>
        <v>0.8333333333333333</v>
      </c>
      <c r="J17" s="321"/>
    </row>
    <row r="18" spans="2:10" s="250" customFormat="1" ht="16.5" customHeight="1">
      <c r="B18" s="397"/>
      <c r="C18" s="245">
        <f t="shared" si="0"/>
        <v>6</v>
      </c>
      <c r="D18" s="489" t="s">
        <v>445</v>
      </c>
      <c r="E18" s="489" t="s">
        <v>486</v>
      </c>
      <c r="F18" s="245" t="s">
        <v>383</v>
      </c>
      <c r="G18" s="245" t="s">
        <v>284</v>
      </c>
      <c r="H18" s="246">
        <v>15</v>
      </c>
      <c r="I18" s="394">
        <f t="shared" si="1"/>
        <v>0.8749999999999999</v>
      </c>
      <c r="J18" s="320"/>
    </row>
    <row r="19" spans="2:10" s="322" customFormat="1" ht="16.5" customHeight="1">
      <c r="B19" s="405"/>
      <c r="C19" s="314">
        <f t="shared" si="0"/>
        <v>7</v>
      </c>
      <c r="D19" s="488" t="s">
        <v>15</v>
      </c>
      <c r="E19" s="488" t="s">
        <v>652</v>
      </c>
      <c r="F19" s="314" t="s">
        <v>383</v>
      </c>
      <c r="G19" s="314" t="s">
        <v>284</v>
      </c>
      <c r="H19" s="319">
        <v>15</v>
      </c>
      <c r="I19" s="406">
        <f t="shared" si="1"/>
        <v>0.8854166666666665</v>
      </c>
      <c r="J19" s="321"/>
    </row>
    <row r="20" spans="2:10" s="250" customFormat="1" ht="16.5" customHeight="1">
      <c r="B20" s="397"/>
      <c r="C20" s="245">
        <f t="shared" si="0"/>
        <v>8</v>
      </c>
      <c r="D20" s="489" t="s">
        <v>445</v>
      </c>
      <c r="E20" s="489" t="s">
        <v>487</v>
      </c>
      <c r="F20" s="245" t="s">
        <v>383</v>
      </c>
      <c r="G20" s="245" t="s">
        <v>284</v>
      </c>
      <c r="H20" s="246">
        <v>0</v>
      </c>
      <c r="I20" s="394">
        <f t="shared" si="1"/>
        <v>0.8958333333333331</v>
      </c>
      <c r="J20" s="320"/>
    </row>
    <row r="21" spans="2:10" s="322" customFormat="1" ht="16.5" customHeight="1">
      <c r="B21" s="405"/>
      <c r="C21" s="314"/>
      <c r="D21" s="488"/>
      <c r="E21" s="488"/>
      <c r="F21" s="314"/>
      <c r="G21" s="314"/>
      <c r="H21" s="319"/>
      <c r="I21" s="406"/>
      <c r="J21" s="321"/>
    </row>
    <row r="22" spans="1:21" s="250" customFormat="1" ht="16.5" customHeight="1">
      <c r="A22" s="240"/>
      <c r="B22" s="240"/>
      <c r="C22" s="240"/>
      <c r="D22" s="240"/>
      <c r="E22" s="240"/>
      <c r="F22" s="241"/>
      <c r="G22" s="240"/>
      <c r="H22" s="240"/>
      <c r="I22" s="327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</row>
    <row r="23" spans="1:21" s="322" customFormat="1" ht="16.5" customHeight="1">
      <c r="A23" s="481"/>
      <c r="B23" s="1776" t="s">
        <v>653</v>
      </c>
      <c r="C23" s="1776"/>
      <c r="D23" s="1776"/>
      <c r="E23" s="1776"/>
      <c r="F23" s="1776"/>
      <c r="G23" s="1776"/>
      <c r="H23" s="1776"/>
      <c r="I23" s="1776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</row>
    <row r="24" spans="2:10" s="250" customFormat="1" ht="16.5" customHeight="1">
      <c r="B24" s="397"/>
      <c r="C24" s="485"/>
      <c r="D24" s="397"/>
      <c r="E24" s="486"/>
      <c r="F24" s="397"/>
      <c r="G24" s="397"/>
      <c r="H24" s="397"/>
      <c r="I24" s="397"/>
      <c r="J24" s="320"/>
    </row>
    <row r="25" spans="2:10" s="322" customFormat="1" ht="16.5" customHeight="1">
      <c r="B25" s="405"/>
      <c r="C25" s="487">
        <v>1</v>
      </c>
      <c r="D25" s="488" t="s">
        <v>448</v>
      </c>
      <c r="E25" s="488" t="s">
        <v>4</v>
      </c>
      <c r="F25" s="314" t="s">
        <v>383</v>
      </c>
      <c r="G25" s="314" t="s">
        <v>362</v>
      </c>
      <c r="H25" s="319">
        <v>0</v>
      </c>
      <c r="I25" s="406">
        <f>TIME(13,30,0)</f>
        <v>0.5625</v>
      </c>
      <c r="J25" s="321"/>
    </row>
    <row r="26" spans="2:10" s="250" customFormat="1" ht="16.5" customHeight="1">
      <c r="B26" s="244"/>
      <c r="C26" s="245">
        <f aca="true" t="shared" si="2" ref="C26:C32">C25+1</f>
        <v>2</v>
      </c>
      <c r="D26" s="489" t="s">
        <v>447</v>
      </c>
      <c r="E26" s="489" t="s">
        <v>286</v>
      </c>
      <c r="F26" s="245" t="s">
        <v>383</v>
      </c>
      <c r="G26" s="245" t="s">
        <v>284</v>
      </c>
      <c r="H26" s="246">
        <v>60</v>
      </c>
      <c r="I26" s="394">
        <f aca="true" t="shared" si="3" ref="I26:I32">I25+TIME(0,H25,0)</f>
        <v>0.5625</v>
      </c>
      <c r="J26" s="320"/>
    </row>
    <row r="27" spans="2:10" s="322" customFormat="1" ht="16.5" customHeight="1">
      <c r="B27" s="317"/>
      <c r="C27" s="314">
        <f t="shared" si="2"/>
        <v>3</v>
      </c>
      <c r="D27" s="488" t="s">
        <v>447</v>
      </c>
      <c r="E27" s="488" t="s">
        <v>139</v>
      </c>
      <c r="F27" s="314" t="s">
        <v>383</v>
      </c>
      <c r="G27" s="314" t="s">
        <v>284</v>
      </c>
      <c r="H27" s="319">
        <v>60</v>
      </c>
      <c r="I27" s="406">
        <f t="shared" si="3"/>
        <v>0.6041666666666666</v>
      </c>
      <c r="J27" s="321"/>
    </row>
    <row r="28" spans="2:10" s="250" customFormat="1" ht="16.5" customHeight="1">
      <c r="B28" s="397"/>
      <c r="C28" s="245">
        <f t="shared" si="2"/>
        <v>4</v>
      </c>
      <c r="D28" s="489" t="s">
        <v>445</v>
      </c>
      <c r="E28" s="489" t="s">
        <v>285</v>
      </c>
      <c r="F28" s="245" t="s">
        <v>383</v>
      </c>
      <c r="G28" s="245" t="s">
        <v>284</v>
      </c>
      <c r="H28" s="246">
        <v>30</v>
      </c>
      <c r="I28" s="394">
        <f t="shared" si="3"/>
        <v>0.6458333333333333</v>
      </c>
      <c r="J28" s="320"/>
    </row>
    <row r="29" spans="2:10" s="322" customFormat="1" ht="16.5" customHeight="1">
      <c r="B29" s="405"/>
      <c r="C29" s="314">
        <f t="shared" si="2"/>
        <v>5</v>
      </c>
      <c r="D29" s="488" t="s">
        <v>447</v>
      </c>
      <c r="E29" s="488" t="s">
        <v>139</v>
      </c>
      <c r="F29" s="314" t="s">
        <v>383</v>
      </c>
      <c r="G29" s="314" t="s">
        <v>284</v>
      </c>
      <c r="H29" s="319">
        <v>90</v>
      </c>
      <c r="I29" s="406">
        <f t="shared" si="3"/>
        <v>0.6666666666666666</v>
      </c>
      <c r="J29" s="321"/>
    </row>
    <row r="30" spans="2:10" s="250" customFormat="1" ht="16.5" customHeight="1">
      <c r="B30" s="397"/>
      <c r="C30" s="245">
        <f t="shared" si="2"/>
        <v>6</v>
      </c>
      <c r="D30" s="489" t="s">
        <v>445</v>
      </c>
      <c r="E30" s="489" t="s">
        <v>486</v>
      </c>
      <c r="F30" s="245" t="s">
        <v>383</v>
      </c>
      <c r="G30" s="245" t="s">
        <v>284</v>
      </c>
      <c r="H30" s="246">
        <v>15</v>
      </c>
      <c r="I30" s="394">
        <f t="shared" si="3"/>
        <v>0.7291666666666666</v>
      </c>
      <c r="J30" s="320"/>
    </row>
    <row r="31" spans="2:10" s="322" customFormat="1" ht="16.5" customHeight="1">
      <c r="B31" s="405"/>
      <c r="C31" s="487">
        <f t="shared" si="2"/>
        <v>7</v>
      </c>
      <c r="D31" s="488" t="s">
        <v>15</v>
      </c>
      <c r="E31" s="488" t="s">
        <v>652</v>
      </c>
      <c r="F31" s="314" t="s">
        <v>383</v>
      </c>
      <c r="G31" s="314" t="s">
        <v>284</v>
      </c>
      <c r="H31" s="319">
        <v>15</v>
      </c>
      <c r="I31" s="406">
        <f t="shared" si="3"/>
        <v>0.7395833333333333</v>
      </c>
      <c r="J31" s="321"/>
    </row>
    <row r="32" spans="2:10" s="250" customFormat="1" ht="16.5" customHeight="1">
      <c r="B32" s="397"/>
      <c r="C32" s="245">
        <f t="shared" si="2"/>
        <v>8</v>
      </c>
      <c r="D32" s="489" t="s">
        <v>445</v>
      </c>
      <c r="E32" s="489" t="s">
        <v>487</v>
      </c>
      <c r="F32" s="245"/>
      <c r="G32" s="245" t="s">
        <v>284</v>
      </c>
      <c r="H32" s="246">
        <v>30</v>
      </c>
      <c r="I32" s="394">
        <f t="shared" si="3"/>
        <v>0.7499999999999999</v>
      </c>
      <c r="J32" s="320"/>
    </row>
    <row r="33" spans="2:10" s="322" customFormat="1" ht="16.5" customHeight="1">
      <c r="B33" s="405"/>
      <c r="C33" s="314"/>
      <c r="D33" s="488"/>
      <c r="E33" s="488"/>
      <c r="F33" s="314"/>
      <c r="G33" s="314"/>
      <c r="H33" s="319"/>
      <c r="I33" s="406"/>
      <c r="J33" s="321"/>
    </row>
    <row r="34" spans="1:21" s="250" customFormat="1" ht="16.5" customHeight="1">
      <c r="A34" s="240"/>
      <c r="B34" s="240"/>
      <c r="C34" s="240"/>
      <c r="D34" s="240"/>
      <c r="E34" s="240"/>
      <c r="F34" s="241"/>
      <c r="G34" s="240"/>
      <c r="H34" s="240"/>
      <c r="I34" s="327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</row>
    <row r="35" spans="1:21" s="322" customFormat="1" ht="16.5" customHeight="1">
      <c r="A35" s="481"/>
      <c r="B35" s="1776" t="s">
        <v>654</v>
      </c>
      <c r="C35" s="1776"/>
      <c r="D35" s="1776"/>
      <c r="E35" s="1776"/>
      <c r="F35" s="1776"/>
      <c r="G35" s="1776"/>
      <c r="H35" s="1776"/>
      <c r="I35" s="1776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</row>
    <row r="36" spans="2:10" s="250" customFormat="1" ht="16.5" customHeight="1">
      <c r="B36" s="397"/>
      <c r="C36" s="485"/>
      <c r="D36" s="397"/>
      <c r="E36" s="486"/>
      <c r="F36" s="397"/>
      <c r="G36" s="397"/>
      <c r="H36" s="397"/>
      <c r="I36" s="397"/>
      <c r="J36" s="320"/>
    </row>
    <row r="37" spans="2:10" s="322" customFormat="1" ht="16.5" customHeight="1">
      <c r="B37" s="405"/>
      <c r="C37" s="487">
        <v>1</v>
      </c>
      <c r="D37" s="488" t="s">
        <v>448</v>
      </c>
      <c r="E37" s="488" t="s">
        <v>4</v>
      </c>
      <c r="F37" s="314" t="s">
        <v>383</v>
      </c>
      <c r="G37" s="314" t="s">
        <v>362</v>
      </c>
      <c r="H37" s="319">
        <v>0</v>
      </c>
      <c r="I37" s="406">
        <f>TIME(13,30,0)</f>
        <v>0.5625</v>
      </c>
      <c r="J37" s="321"/>
    </row>
    <row r="38" spans="2:10" s="250" customFormat="1" ht="16.5" customHeight="1">
      <c r="B38" s="244"/>
      <c r="C38" s="245">
        <f aca="true" t="shared" si="4" ref="C38:C46">C37+1</f>
        <v>2</v>
      </c>
      <c r="D38" s="489" t="s">
        <v>447</v>
      </c>
      <c r="E38" s="489" t="s">
        <v>286</v>
      </c>
      <c r="F38" s="245" t="s">
        <v>383</v>
      </c>
      <c r="G38" s="245" t="s">
        <v>284</v>
      </c>
      <c r="H38" s="246">
        <v>60</v>
      </c>
      <c r="I38" s="394">
        <f aca="true" t="shared" si="5" ref="I38:I46">I37+TIME(0,H37,0)</f>
        <v>0.5625</v>
      </c>
      <c r="J38" s="320"/>
    </row>
    <row r="39" spans="2:10" s="322" customFormat="1" ht="16.5" customHeight="1">
      <c r="B39" s="317"/>
      <c r="C39" s="314">
        <f t="shared" si="4"/>
        <v>3</v>
      </c>
      <c r="D39" s="488" t="s">
        <v>447</v>
      </c>
      <c r="E39" s="488" t="s">
        <v>139</v>
      </c>
      <c r="F39" s="314" t="s">
        <v>383</v>
      </c>
      <c r="G39" s="314" t="s">
        <v>284</v>
      </c>
      <c r="H39" s="319">
        <v>60</v>
      </c>
      <c r="I39" s="406">
        <f t="shared" si="5"/>
        <v>0.6041666666666666</v>
      </c>
      <c r="J39" s="321"/>
    </row>
    <row r="40" spans="2:10" s="250" customFormat="1" ht="16.5" customHeight="1">
      <c r="B40" s="397"/>
      <c r="C40" s="245">
        <f t="shared" si="4"/>
        <v>4</v>
      </c>
      <c r="D40" s="489" t="s">
        <v>445</v>
      </c>
      <c r="E40" s="489" t="s">
        <v>285</v>
      </c>
      <c r="F40" s="245" t="s">
        <v>383</v>
      </c>
      <c r="G40" s="245" t="s">
        <v>284</v>
      </c>
      <c r="H40" s="246">
        <v>30</v>
      </c>
      <c r="I40" s="394">
        <f t="shared" si="5"/>
        <v>0.6458333333333333</v>
      </c>
      <c r="J40" s="320"/>
    </row>
    <row r="41" spans="2:10" s="322" customFormat="1" ht="16.5" customHeight="1">
      <c r="B41" s="405"/>
      <c r="C41" s="314">
        <f t="shared" si="4"/>
        <v>5</v>
      </c>
      <c r="D41" s="488" t="s">
        <v>447</v>
      </c>
      <c r="E41" s="488" t="s">
        <v>139</v>
      </c>
      <c r="F41" s="314" t="s">
        <v>383</v>
      </c>
      <c r="G41" s="314" t="s">
        <v>284</v>
      </c>
      <c r="H41" s="319">
        <v>120</v>
      </c>
      <c r="I41" s="406">
        <f t="shared" si="5"/>
        <v>0.6666666666666666</v>
      </c>
      <c r="J41" s="321"/>
    </row>
    <row r="42" spans="2:10" s="250" customFormat="1" ht="16.5" customHeight="1">
      <c r="B42" s="397"/>
      <c r="C42" s="245">
        <f t="shared" si="4"/>
        <v>6</v>
      </c>
      <c r="D42" s="489" t="s">
        <v>445</v>
      </c>
      <c r="E42" s="489" t="s">
        <v>14</v>
      </c>
      <c r="F42" s="245" t="s">
        <v>383</v>
      </c>
      <c r="G42" s="245" t="s">
        <v>284</v>
      </c>
      <c r="H42" s="246">
        <v>90</v>
      </c>
      <c r="I42" s="394">
        <f t="shared" si="5"/>
        <v>0.75</v>
      </c>
      <c r="J42" s="320"/>
    </row>
    <row r="43" spans="2:10" s="322" customFormat="1" ht="16.5" customHeight="1">
      <c r="B43" s="405"/>
      <c r="C43" s="487">
        <f t="shared" si="4"/>
        <v>7</v>
      </c>
      <c r="D43" s="488" t="s">
        <v>445</v>
      </c>
      <c r="E43" s="488" t="s">
        <v>286</v>
      </c>
      <c r="F43" s="314" t="s">
        <v>383</v>
      </c>
      <c r="G43" s="314" t="s">
        <v>284</v>
      </c>
      <c r="H43" s="319">
        <v>90</v>
      </c>
      <c r="I43" s="406">
        <f t="shared" si="5"/>
        <v>0.8125</v>
      </c>
      <c r="J43" s="321"/>
    </row>
    <row r="44" spans="2:10" s="250" customFormat="1" ht="16.5" customHeight="1">
      <c r="B44" s="397"/>
      <c r="C44" s="245">
        <f t="shared" si="4"/>
        <v>8</v>
      </c>
      <c r="D44" s="489" t="s">
        <v>445</v>
      </c>
      <c r="E44" s="489" t="s">
        <v>486</v>
      </c>
      <c r="F44" s="245"/>
      <c r="G44" s="245" t="s">
        <v>284</v>
      </c>
      <c r="H44" s="246">
        <v>15</v>
      </c>
      <c r="I44" s="394">
        <f t="shared" si="5"/>
        <v>0.875</v>
      </c>
      <c r="J44" s="320"/>
    </row>
    <row r="45" spans="2:10" s="322" customFormat="1" ht="16.5" customHeight="1">
      <c r="B45" s="405"/>
      <c r="C45" s="487">
        <f t="shared" si="4"/>
        <v>9</v>
      </c>
      <c r="D45" s="488" t="s">
        <v>15</v>
      </c>
      <c r="E45" s="488" t="s">
        <v>652</v>
      </c>
      <c r="F45" s="314" t="s">
        <v>383</v>
      </c>
      <c r="G45" s="314" t="s">
        <v>284</v>
      </c>
      <c r="H45" s="319">
        <v>15</v>
      </c>
      <c r="I45" s="406">
        <f t="shared" si="5"/>
        <v>0.8854166666666666</v>
      </c>
      <c r="J45" s="321"/>
    </row>
    <row r="46" spans="2:10" s="250" customFormat="1" ht="16.5" customHeight="1">
      <c r="B46" s="397"/>
      <c r="C46" s="245">
        <f t="shared" si="4"/>
        <v>10</v>
      </c>
      <c r="D46" s="489" t="s">
        <v>445</v>
      </c>
      <c r="E46" s="489" t="s">
        <v>287</v>
      </c>
      <c r="F46" s="245" t="s">
        <v>383</v>
      </c>
      <c r="G46" s="245" t="s">
        <v>284</v>
      </c>
      <c r="H46" s="246"/>
      <c r="I46" s="394">
        <f t="shared" si="5"/>
        <v>0.8958333333333333</v>
      </c>
      <c r="J46" s="320"/>
    </row>
    <row r="47" spans="2:10" s="322" customFormat="1" ht="16.5" customHeight="1">
      <c r="B47" s="430"/>
      <c r="C47" s="223"/>
      <c r="D47" s="261"/>
      <c r="E47" s="261"/>
      <c r="F47" s="490"/>
      <c r="G47" s="431"/>
      <c r="H47" s="432"/>
      <c r="I47" s="429"/>
      <c r="J47" s="321"/>
    </row>
    <row r="48" spans="2:10" s="250" customFormat="1" ht="16.5" customHeight="1">
      <c r="B48" s="424"/>
      <c r="C48" s="428"/>
      <c r="D48" s="12"/>
      <c r="E48" s="12" t="s">
        <v>295</v>
      </c>
      <c r="F48" s="12"/>
      <c r="G48" s="12"/>
      <c r="H48" s="426"/>
      <c r="I48" s="434"/>
      <c r="J48" s="320"/>
    </row>
    <row r="49" spans="2:10" s="322" customFormat="1" ht="16.5" customHeight="1">
      <c r="B49" s="429"/>
      <c r="C49" s="430"/>
      <c r="D49" s="223"/>
      <c r="E49" s="430" t="s">
        <v>293</v>
      </c>
      <c r="F49" s="430"/>
      <c r="G49" s="223"/>
      <c r="H49" s="431"/>
      <c r="I49" s="435"/>
      <c r="J49" s="321"/>
    </row>
    <row r="50" spans="2:10" s="250" customFormat="1" ht="16.5" customHeight="1">
      <c r="B50" s="424"/>
      <c r="C50" s="428" t="s">
        <v>380</v>
      </c>
      <c r="D50" s="12" t="s">
        <v>380</v>
      </c>
      <c r="E50" s="425" t="s">
        <v>450</v>
      </c>
      <c r="F50" s="425"/>
      <c r="G50" s="12"/>
      <c r="H50" s="426"/>
      <c r="I50" s="434" t="s">
        <v>380</v>
      </c>
      <c r="J50" s="320"/>
    </row>
    <row r="51" spans="2:10" s="322" customFormat="1" ht="16.5" customHeight="1">
      <c r="B51" s="429"/>
      <c r="C51" s="223"/>
      <c r="D51" s="433"/>
      <c r="E51" s="433" t="s">
        <v>292</v>
      </c>
      <c r="F51" s="433"/>
      <c r="G51" s="433"/>
      <c r="H51" s="433"/>
      <c r="I51" s="436"/>
      <c r="J51" s="321"/>
    </row>
    <row r="52" spans="2:10" s="250" customFormat="1" ht="16.5" customHeight="1">
      <c r="B52" s="424"/>
      <c r="C52" s="424"/>
      <c r="D52" s="424"/>
      <c r="E52" s="425" t="s">
        <v>130</v>
      </c>
      <c r="F52" s="425"/>
      <c r="G52" s="424"/>
      <c r="H52" s="425"/>
      <c r="I52" s="437"/>
      <c r="J52" s="320"/>
    </row>
    <row r="53" spans="1:21" ht="16.5" customHeight="1">
      <c r="A53" s="322"/>
      <c r="B53" s="429"/>
      <c r="C53" s="429"/>
      <c r="D53" s="429"/>
      <c r="E53" s="433" t="s">
        <v>296</v>
      </c>
      <c r="F53" s="433"/>
      <c r="G53" s="429"/>
      <c r="H53" s="433"/>
      <c r="I53" s="436"/>
      <c r="J53" s="321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</row>
    <row r="54" spans="1:21" ht="16.5" customHeight="1">
      <c r="A54" s="250"/>
      <c r="B54" s="424"/>
      <c r="C54" s="424"/>
      <c r="D54" s="424"/>
      <c r="E54" s="425" t="s">
        <v>297</v>
      </c>
      <c r="F54" s="425"/>
      <c r="G54" s="424"/>
      <c r="H54" s="425"/>
      <c r="I54" s="437"/>
      <c r="J54" s="32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</row>
    <row r="56" s="328" customFormat="1" ht="16.5" customHeight="1">
      <c r="I56" s="327"/>
    </row>
  </sheetData>
  <mergeCells count="6">
    <mergeCell ref="B35:I35"/>
    <mergeCell ref="B23:I23"/>
    <mergeCell ref="B4:I4"/>
    <mergeCell ref="B2:I2"/>
    <mergeCell ref="B3:I3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55"/>
  </sheetPr>
  <dimension ref="A1:CS62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1.140625" style="259" customWidth="1"/>
    <col min="10" max="22" width="11.7109375" style="215" customWidth="1"/>
    <col min="23" max="16384" width="9.140625" style="215" customWidth="1"/>
  </cols>
  <sheetData>
    <row r="1" s="362" customFormat="1" ht="16.5" customHeight="1">
      <c r="I1" s="363"/>
    </row>
    <row r="2" spans="2:16" s="364" customFormat="1" ht="16.5" customHeight="1">
      <c r="B2" s="1791" t="s">
        <v>288</v>
      </c>
      <c r="C2" s="1791"/>
      <c r="D2" s="1791"/>
      <c r="E2" s="1791"/>
      <c r="F2" s="1791"/>
      <c r="G2" s="1791"/>
      <c r="H2" s="1791"/>
      <c r="I2" s="1791"/>
      <c r="J2" s="500"/>
      <c r="K2" s="500"/>
      <c r="L2" s="500"/>
      <c r="M2" s="500"/>
      <c r="N2" s="500"/>
      <c r="O2" s="500"/>
      <c r="P2" s="500"/>
    </row>
    <row r="3" spans="2:16" s="324" customFormat="1" ht="16.5" customHeight="1">
      <c r="B3" s="1788" t="s">
        <v>138</v>
      </c>
      <c r="C3" s="1788"/>
      <c r="D3" s="1788"/>
      <c r="E3" s="1788"/>
      <c r="F3" s="1788"/>
      <c r="G3" s="1788"/>
      <c r="H3" s="1788"/>
      <c r="I3" s="1788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794" t="s">
        <v>510</v>
      </c>
      <c r="C4" s="1794"/>
      <c r="D4" s="1794"/>
      <c r="E4" s="1794"/>
      <c r="F4" s="1794"/>
      <c r="G4" s="1794"/>
      <c r="H4" s="1794"/>
      <c r="I4" s="179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1:97" s="1195" customFormat="1" ht="16.5" customHeight="1">
      <c r="A5" s="1190"/>
      <c r="B5" s="1191" t="s">
        <v>385</v>
      </c>
      <c r="C5" s="911" t="s">
        <v>139</v>
      </c>
      <c r="D5" s="1192"/>
      <c r="E5" s="1192"/>
      <c r="F5" s="1192"/>
      <c r="G5" s="1192"/>
      <c r="H5" s="1192"/>
      <c r="I5" s="1192"/>
      <c r="J5" s="1193"/>
      <c r="K5" s="1193"/>
      <c r="L5" s="1193"/>
      <c r="M5" s="1193"/>
      <c r="N5" s="1193"/>
      <c r="O5" s="1193"/>
      <c r="P5" s="1193"/>
      <c r="Q5" s="1194"/>
      <c r="R5" s="1194"/>
      <c r="S5" s="1194"/>
      <c r="T5" s="1194"/>
      <c r="U5" s="1194"/>
      <c r="V5" s="1194"/>
      <c r="W5" s="1194"/>
      <c r="X5" s="1194"/>
      <c r="Y5" s="1194"/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4"/>
      <c r="AK5" s="1194"/>
      <c r="AL5" s="1194"/>
      <c r="AM5" s="1194"/>
      <c r="AN5" s="1194"/>
      <c r="AO5" s="1194"/>
      <c r="AP5" s="1194"/>
      <c r="AQ5" s="1194"/>
      <c r="AR5" s="1194"/>
      <c r="AS5" s="1194"/>
      <c r="AT5" s="1194"/>
      <c r="AU5" s="1194"/>
      <c r="AV5" s="1194"/>
      <c r="AW5" s="1194"/>
      <c r="AX5" s="1194"/>
      <c r="AY5" s="1194"/>
      <c r="AZ5" s="1194"/>
      <c r="BA5" s="1194"/>
      <c r="BB5" s="1194"/>
      <c r="BC5" s="1194"/>
      <c r="BD5" s="1194"/>
      <c r="BE5" s="1194"/>
      <c r="BF5" s="1194"/>
      <c r="BG5" s="1194"/>
      <c r="BH5" s="1194"/>
      <c r="BI5" s="1194"/>
      <c r="BJ5" s="1194"/>
      <c r="BK5" s="1194"/>
      <c r="BL5" s="1194"/>
      <c r="BM5" s="1194"/>
      <c r="BN5" s="1194"/>
      <c r="BO5" s="1194"/>
      <c r="BP5" s="1194"/>
      <c r="BQ5" s="1194"/>
      <c r="BR5" s="1194"/>
      <c r="BS5" s="1194"/>
      <c r="BT5" s="1194"/>
      <c r="BU5" s="1194"/>
      <c r="BV5" s="1194"/>
      <c r="BW5" s="1194"/>
      <c r="BX5" s="1194"/>
      <c r="BY5" s="1194"/>
      <c r="BZ5" s="1194"/>
      <c r="CA5" s="1194"/>
      <c r="CB5" s="1194"/>
      <c r="CC5" s="1194"/>
      <c r="CD5" s="1194"/>
      <c r="CE5" s="1194"/>
      <c r="CF5" s="1194"/>
      <c r="CG5" s="1194"/>
      <c r="CH5" s="1194"/>
      <c r="CI5" s="1194"/>
      <c r="CJ5" s="1194"/>
      <c r="CK5" s="1194"/>
      <c r="CL5" s="1194"/>
      <c r="CM5" s="1194"/>
      <c r="CN5" s="1194"/>
      <c r="CO5" s="1194"/>
      <c r="CP5" s="1194"/>
      <c r="CQ5" s="1194"/>
      <c r="CR5" s="1194"/>
      <c r="CS5" s="1194"/>
    </row>
    <row r="6" spans="2:97" s="89" customFormat="1" ht="16.5" customHeight="1">
      <c r="B6" s="499" t="s">
        <v>385</v>
      </c>
      <c r="C6" s="341" t="s">
        <v>495</v>
      </c>
      <c r="D6" s="341"/>
      <c r="E6" s="341"/>
      <c r="F6" s="341"/>
      <c r="G6" s="341"/>
      <c r="H6" s="341"/>
      <c r="I6" s="341"/>
      <c r="J6" s="341"/>
      <c r="K6" s="341"/>
      <c r="L6" s="343"/>
      <c r="M6" s="344"/>
      <c r="N6" s="344"/>
      <c r="O6" s="344"/>
      <c r="P6" s="344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3"/>
      <c r="BR6" s="353"/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</row>
    <row r="7" spans="2:97" s="89" customFormat="1" ht="16.5" customHeight="1">
      <c r="B7" s="499" t="s">
        <v>385</v>
      </c>
      <c r="C7" s="341" t="s">
        <v>149</v>
      </c>
      <c r="D7" s="341"/>
      <c r="E7" s="341"/>
      <c r="F7" s="341"/>
      <c r="G7" s="341"/>
      <c r="H7" s="341"/>
      <c r="I7" s="341"/>
      <c r="J7" s="341"/>
      <c r="K7" s="341"/>
      <c r="L7" s="343"/>
      <c r="M7" s="344"/>
      <c r="N7" s="344"/>
      <c r="O7" s="344"/>
      <c r="P7" s="344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</row>
    <row r="8" spans="1:10" s="329" customFormat="1" ht="16.5" customHeight="1">
      <c r="A8" s="328"/>
      <c r="B8" s="1222"/>
      <c r="C8" s="1223"/>
      <c r="D8" s="1224"/>
      <c r="E8" s="1225"/>
      <c r="F8" s="1225"/>
      <c r="G8" s="1224"/>
      <c r="H8" s="1226"/>
      <c r="I8" s="1227"/>
      <c r="J8" s="1228"/>
    </row>
    <row r="9" spans="1:9" s="328" customFormat="1" ht="16.5" customHeight="1">
      <c r="A9" s="1330" t="s">
        <v>655</v>
      </c>
      <c r="B9" s="1776"/>
      <c r="C9" s="1776"/>
      <c r="D9" s="1776"/>
      <c r="E9" s="1776"/>
      <c r="F9" s="1776"/>
      <c r="G9" s="1776"/>
      <c r="H9" s="1776"/>
      <c r="I9" s="327"/>
    </row>
    <row r="10" spans="2:10" s="250" customFormat="1" ht="16.5" customHeight="1">
      <c r="B10" s="397"/>
      <c r="C10" s="485"/>
      <c r="D10" s="397"/>
      <c r="E10" s="486"/>
      <c r="F10" s="397"/>
      <c r="G10" s="397"/>
      <c r="H10" s="397"/>
      <c r="I10" s="397"/>
      <c r="J10" s="320"/>
    </row>
    <row r="11" spans="2:10" s="322" customFormat="1" ht="16.5" customHeight="1">
      <c r="B11" s="405"/>
      <c r="C11" s="487">
        <v>1</v>
      </c>
      <c r="D11" s="488" t="s">
        <v>448</v>
      </c>
      <c r="E11" s="488" t="s">
        <v>4</v>
      </c>
      <c r="F11" s="314" t="s">
        <v>383</v>
      </c>
      <c r="G11" s="314" t="s">
        <v>61</v>
      </c>
      <c r="H11" s="319">
        <v>0</v>
      </c>
      <c r="I11" s="406">
        <f>TIME(16,0,0)</f>
        <v>0.6666666666666666</v>
      </c>
      <c r="J11" s="321"/>
    </row>
    <row r="12" spans="2:10" s="250" customFormat="1" ht="16.5" customHeight="1">
      <c r="B12" s="244"/>
      <c r="C12" s="245">
        <f aca="true" t="shared" si="0" ref="C12:C17">C11+1</f>
        <v>2</v>
      </c>
      <c r="D12" s="245" t="s">
        <v>30</v>
      </c>
      <c r="E12" s="247" t="s">
        <v>92</v>
      </c>
      <c r="F12" s="245" t="s">
        <v>383</v>
      </c>
      <c r="G12" s="245" t="s">
        <v>61</v>
      </c>
      <c r="H12" s="246">
        <v>15</v>
      </c>
      <c r="I12" s="394">
        <f aca="true" t="shared" si="1" ref="I12:I20">I11+TIME(0,H11,0)</f>
        <v>0.6666666666666666</v>
      </c>
      <c r="J12" s="320"/>
    </row>
    <row r="13" spans="2:10" s="322" customFormat="1" ht="16.5" customHeight="1">
      <c r="B13" s="317"/>
      <c r="C13" s="314">
        <f t="shared" si="0"/>
        <v>3</v>
      </c>
      <c r="D13" s="314" t="s">
        <v>31</v>
      </c>
      <c r="E13" s="318" t="s">
        <v>444</v>
      </c>
      <c r="F13" s="314" t="s">
        <v>383</v>
      </c>
      <c r="G13" s="314" t="s">
        <v>61</v>
      </c>
      <c r="H13" s="319">
        <v>10</v>
      </c>
      <c r="I13" s="406">
        <f t="shared" si="1"/>
        <v>0.6770833333333333</v>
      </c>
      <c r="J13" s="321"/>
    </row>
    <row r="14" spans="2:10" s="250" customFormat="1" ht="16.5" customHeight="1">
      <c r="B14" s="397"/>
      <c r="C14" s="245">
        <f t="shared" si="0"/>
        <v>4</v>
      </c>
      <c r="D14" s="489" t="s">
        <v>447</v>
      </c>
      <c r="E14" s="489" t="s">
        <v>294</v>
      </c>
      <c r="F14" s="245" t="s">
        <v>383</v>
      </c>
      <c r="G14" s="245" t="s">
        <v>473</v>
      </c>
      <c r="H14" s="246">
        <v>15</v>
      </c>
      <c r="I14" s="394">
        <f t="shared" si="1"/>
        <v>0.6840277777777777</v>
      </c>
      <c r="J14" s="320"/>
    </row>
    <row r="15" spans="2:10" s="322" customFormat="1" ht="16.5" customHeight="1">
      <c r="B15" s="405"/>
      <c r="C15" s="314">
        <f t="shared" si="0"/>
        <v>5</v>
      </c>
      <c r="D15" s="488" t="s">
        <v>447</v>
      </c>
      <c r="E15" s="488" t="s">
        <v>93</v>
      </c>
      <c r="F15" s="314" t="s">
        <v>383</v>
      </c>
      <c r="G15" s="314" t="s">
        <v>473</v>
      </c>
      <c r="H15" s="319">
        <v>15</v>
      </c>
      <c r="I15" s="406">
        <f t="shared" si="1"/>
        <v>0.6944444444444443</v>
      </c>
      <c r="J15" s="321"/>
    </row>
    <row r="16" spans="2:10" s="250" customFormat="1" ht="16.5" customHeight="1">
      <c r="B16" s="397"/>
      <c r="C16" s="245">
        <f t="shared" si="0"/>
        <v>6</v>
      </c>
      <c r="D16" s="489" t="s">
        <v>447</v>
      </c>
      <c r="E16" s="489" t="s">
        <v>656</v>
      </c>
      <c r="F16" s="245" t="s">
        <v>385</v>
      </c>
      <c r="G16" s="245" t="s">
        <v>475</v>
      </c>
      <c r="H16" s="246">
        <v>35</v>
      </c>
      <c r="I16" s="394">
        <f t="shared" si="1"/>
        <v>0.7048611111111109</v>
      </c>
      <c r="J16" s="320"/>
    </row>
    <row r="17" spans="2:10" s="322" customFormat="1" ht="16.5" customHeight="1">
      <c r="B17" s="405"/>
      <c r="C17" s="314">
        <f t="shared" si="0"/>
        <v>7</v>
      </c>
      <c r="D17" s="488" t="s">
        <v>447</v>
      </c>
      <c r="E17" s="488" t="s">
        <v>139</v>
      </c>
      <c r="F17" s="314" t="s">
        <v>385</v>
      </c>
      <c r="G17" s="314" t="s">
        <v>475</v>
      </c>
      <c r="H17" s="319">
        <v>30</v>
      </c>
      <c r="I17" s="406">
        <f t="shared" si="1"/>
        <v>0.7291666666666665</v>
      </c>
      <c r="J17" s="321"/>
    </row>
    <row r="18" spans="2:10" s="250" customFormat="1" ht="16.5" customHeight="1">
      <c r="B18" s="397"/>
      <c r="C18" s="245"/>
      <c r="D18" s="489"/>
      <c r="E18" s="489" t="s">
        <v>446</v>
      </c>
      <c r="F18" s="245"/>
      <c r="G18" s="245"/>
      <c r="H18" s="246">
        <v>90</v>
      </c>
      <c r="I18" s="394">
        <f t="shared" si="1"/>
        <v>0.7499999999999999</v>
      </c>
      <c r="J18" s="320"/>
    </row>
    <row r="19" spans="2:10" s="322" customFormat="1" ht="16.5" customHeight="1">
      <c r="B19" s="405"/>
      <c r="C19" s="314">
        <f>C17+1</f>
        <v>8</v>
      </c>
      <c r="D19" s="488" t="s">
        <v>447</v>
      </c>
      <c r="E19" s="488" t="s">
        <v>139</v>
      </c>
      <c r="F19" s="314"/>
      <c r="G19" s="314" t="s">
        <v>475</v>
      </c>
      <c r="H19" s="319">
        <v>120</v>
      </c>
      <c r="I19" s="406">
        <f t="shared" si="1"/>
        <v>0.8124999999999999</v>
      </c>
      <c r="J19" s="321"/>
    </row>
    <row r="20" spans="2:10" s="250" customFormat="1" ht="16.5" customHeight="1">
      <c r="B20" s="424"/>
      <c r="C20" s="245">
        <f>C19+1</f>
        <v>9</v>
      </c>
      <c r="D20" s="12" t="s">
        <v>447</v>
      </c>
      <c r="E20" s="14" t="s">
        <v>496</v>
      </c>
      <c r="F20" s="14"/>
      <c r="G20" s="12"/>
      <c r="H20" s="426"/>
      <c r="I20" s="394">
        <f t="shared" si="1"/>
        <v>0.8958333333333333</v>
      </c>
      <c r="J20" s="320"/>
    </row>
    <row r="21" spans="1:10" s="756" customFormat="1" ht="16.5" customHeight="1">
      <c r="A21" s="322"/>
      <c r="B21" s="429"/>
      <c r="C21" s="314"/>
      <c r="D21" s="223"/>
      <c r="E21" s="261"/>
      <c r="F21" s="261"/>
      <c r="G21" s="223"/>
      <c r="H21" s="431"/>
      <c r="I21" s="406"/>
      <c r="J21" s="755"/>
    </row>
    <row r="22" spans="1:10" s="329" customFormat="1" ht="16.5" customHeight="1">
      <c r="A22" s="328"/>
      <c r="B22" s="1222"/>
      <c r="C22" s="1223"/>
      <c r="D22" s="1224"/>
      <c r="E22" s="1225"/>
      <c r="F22" s="1225"/>
      <c r="G22" s="1224"/>
      <c r="H22" s="1226"/>
      <c r="I22" s="1227"/>
      <c r="J22" s="1228"/>
    </row>
    <row r="23" spans="1:10" s="328" customFormat="1" ht="16.5" customHeight="1">
      <c r="A23" s="1330" t="s">
        <v>657</v>
      </c>
      <c r="B23" s="1776"/>
      <c r="C23" s="1776"/>
      <c r="D23" s="1776"/>
      <c r="E23" s="1776"/>
      <c r="F23" s="1776"/>
      <c r="G23" s="1776"/>
      <c r="H23" s="1776"/>
      <c r="I23" s="327"/>
      <c r="J23" s="327"/>
    </row>
    <row r="24" spans="2:9" s="250" customFormat="1" ht="16.5" customHeight="1">
      <c r="B24" s="397"/>
      <c r="C24" s="485"/>
      <c r="D24" s="397"/>
      <c r="E24" s="486"/>
      <c r="F24" s="397"/>
      <c r="G24" s="397"/>
      <c r="H24" s="397"/>
      <c r="I24" s="397"/>
    </row>
    <row r="25" spans="2:9" s="322" customFormat="1" ht="16.5" customHeight="1">
      <c r="B25" s="405"/>
      <c r="C25" s="487">
        <f>C20+1</f>
        <v>10</v>
      </c>
      <c r="D25" s="488" t="s">
        <v>448</v>
      </c>
      <c r="E25" s="488" t="s">
        <v>4</v>
      </c>
      <c r="F25" s="314" t="s">
        <v>383</v>
      </c>
      <c r="G25" s="314" t="s">
        <v>61</v>
      </c>
      <c r="H25" s="319">
        <v>0</v>
      </c>
      <c r="I25" s="406">
        <f>TIME(8,0,0)</f>
        <v>0.3333333333333333</v>
      </c>
    </row>
    <row r="26" spans="2:10" s="250" customFormat="1" ht="16.5" customHeight="1">
      <c r="B26" s="397"/>
      <c r="C26" s="245">
        <f>C25+1</f>
        <v>11</v>
      </c>
      <c r="D26" s="489" t="s">
        <v>447</v>
      </c>
      <c r="E26" s="489" t="s">
        <v>139</v>
      </c>
      <c r="F26" s="245" t="s">
        <v>385</v>
      </c>
      <c r="G26" s="245" t="s">
        <v>475</v>
      </c>
      <c r="H26" s="246">
        <v>120</v>
      </c>
      <c r="I26" s="394">
        <f>I25+TIME(0,H25,0)</f>
        <v>0.3333333333333333</v>
      </c>
      <c r="J26" s="320"/>
    </row>
    <row r="27" spans="1:10" s="756" customFormat="1" ht="16.5" customHeight="1">
      <c r="A27" s="322"/>
      <c r="B27" s="429"/>
      <c r="C27" s="314">
        <f>C26+1</f>
        <v>12</v>
      </c>
      <c r="D27" s="223" t="s">
        <v>447</v>
      </c>
      <c r="E27" s="261" t="s">
        <v>658</v>
      </c>
      <c r="F27" s="261"/>
      <c r="G27" s="223"/>
      <c r="H27" s="431"/>
      <c r="I27" s="406">
        <f>I26+TIME(0,H26,0)</f>
        <v>0.41666666666666663</v>
      </c>
      <c r="J27" s="755"/>
    </row>
    <row r="28" spans="1:10" s="1229" customFormat="1" ht="16.5" customHeight="1">
      <c r="A28" s="250"/>
      <c r="B28" s="424"/>
      <c r="C28" s="245"/>
      <c r="D28" s="12"/>
      <c r="E28" s="14"/>
      <c r="F28" s="14"/>
      <c r="G28" s="12"/>
      <c r="H28" s="426"/>
      <c r="I28" s="394"/>
      <c r="J28" s="1217"/>
    </row>
    <row r="29" spans="1:10" s="329" customFormat="1" ht="16.5" customHeight="1">
      <c r="A29" s="328"/>
      <c r="B29" s="1222"/>
      <c r="C29" s="1223"/>
      <c r="D29" s="1224"/>
      <c r="E29" s="1225"/>
      <c r="F29" s="1225"/>
      <c r="G29" s="1224"/>
      <c r="H29" s="1226"/>
      <c r="I29" s="1227"/>
      <c r="J29" s="1228"/>
    </row>
    <row r="30" spans="1:10" s="328" customFormat="1" ht="16.5" customHeight="1">
      <c r="A30" s="1330" t="s">
        <v>659</v>
      </c>
      <c r="B30" s="1776"/>
      <c r="C30" s="1776"/>
      <c r="D30" s="1776"/>
      <c r="E30" s="1776"/>
      <c r="F30" s="1776"/>
      <c r="G30" s="1776"/>
      <c r="H30" s="1776"/>
      <c r="I30" s="327"/>
      <c r="J30" s="327"/>
    </row>
    <row r="31" spans="2:9" s="250" customFormat="1" ht="16.5" customHeight="1">
      <c r="B31" s="397"/>
      <c r="C31" s="485"/>
      <c r="D31" s="397"/>
      <c r="E31" s="486"/>
      <c r="F31" s="397"/>
      <c r="G31" s="397"/>
      <c r="H31" s="397"/>
      <c r="I31" s="397"/>
    </row>
    <row r="32" spans="2:9" s="322" customFormat="1" ht="16.5" customHeight="1">
      <c r="B32" s="405"/>
      <c r="C32" s="487">
        <f>C27+1</f>
        <v>13</v>
      </c>
      <c r="D32" s="488" t="s">
        <v>448</v>
      </c>
      <c r="E32" s="488" t="s">
        <v>4</v>
      </c>
      <c r="F32" s="314" t="s">
        <v>383</v>
      </c>
      <c r="G32" s="314" t="s">
        <v>61</v>
      </c>
      <c r="H32" s="319">
        <v>0</v>
      </c>
      <c r="I32" s="406">
        <f>TIME(8,0,0)</f>
        <v>0.3333333333333333</v>
      </c>
    </row>
    <row r="33" spans="2:10" s="250" customFormat="1" ht="16.5" customHeight="1">
      <c r="B33" s="397"/>
      <c r="C33" s="245">
        <f aca="true" t="shared" si="2" ref="C33:C40">C32+1</f>
        <v>14</v>
      </c>
      <c r="D33" s="489" t="s">
        <v>447</v>
      </c>
      <c r="E33" s="489" t="s">
        <v>139</v>
      </c>
      <c r="F33" s="245" t="s">
        <v>385</v>
      </c>
      <c r="G33" s="245" t="s">
        <v>475</v>
      </c>
      <c r="H33" s="246">
        <v>120</v>
      </c>
      <c r="I33" s="394">
        <f aca="true" t="shared" si="3" ref="I33:I40">I32+TIME(0,H32,0)</f>
        <v>0.3333333333333333</v>
      </c>
      <c r="J33" s="320"/>
    </row>
    <row r="34" spans="2:10" s="322" customFormat="1" ht="16.5" customHeight="1">
      <c r="B34" s="405"/>
      <c r="C34" s="314">
        <f t="shared" si="2"/>
        <v>15</v>
      </c>
      <c r="D34" s="488" t="s">
        <v>448</v>
      </c>
      <c r="E34" s="488" t="s">
        <v>660</v>
      </c>
      <c r="F34" s="314" t="s">
        <v>385</v>
      </c>
      <c r="G34" s="314"/>
      <c r="H34" s="319">
        <v>180</v>
      </c>
      <c r="I34" s="406">
        <f t="shared" si="3"/>
        <v>0.41666666666666663</v>
      </c>
      <c r="J34" s="321"/>
    </row>
    <row r="35" spans="2:10" s="250" customFormat="1" ht="16.5" customHeight="1">
      <c r="B35" s="397"/>
      <c r="C35" s="245">
        <f t="shared" si="2"/>
        <v>16</v>
      </c>
      <c r="D35" s="489" t="s">
        <v>447</v>
      </c>
      <c r="E35" s="489" t="s">
        <v>139</v>
      </c>
      <c r="F35" s="245" t="s">
        <v>385</v>
      </c>
      <c r="G35" s="245" t="s">
        <v>475</v>
      </c>
      <c r="H35" s="246">
        <v>120</v>
      </c>
      <c r="I35" s="394">
        <f t="shared" si="3"/>
        <v>0.5416666666666666</v>
      </c>
      <c r="J35" s="320"/>
    </row>
    <row r="36" spans="2:10" s="322" customFormat="1" ht="16.5" customHeight="1">
      <c r="B36" s="405"/>
      <c r="C36" s="314">
        <f t="shared" si="2"/>
        <v>17</v>
      </c>
      <c r="D36" s="488" t="s">
        <v>448</v>
      </c>
      <c r="E36" s="488" t="s">
        <v>449</v>
      </c>
      <c r="F36" s="314" t="s">
        <v>385</v>
      </c>
      <c r="G36" s="314"/>
      <c r="H36" s="319">
        <v>60</v>
      </c>
      <c r="I36" s="406">
        <f t="shared" si="3"/>
        <v>0.625</v>
      </c>
      <c r="J36" s="321"/>
    </row>
    <row r="37" spans="2:10" s="250" customFormat="1" ht="16.5" customHeight="1">
      <c r="B37" s="397"/>
      <c r="C37" s="245">
        <f t="shared" si="2"/>
        <v>18</v>
      </c>
      <c r="D37" s="489" t="s">
        <v>447</v>
      </c>
      <c r="E37" s="489" t="s">
        <v>139</v>
      </c>
      <c r="F37" s="245" t="s">
        <v>385</v>
      </c>
      <c r="G37" s="245" t="s">
        <v>475</v>
      </c>
      <c r="H37" s="246">
        <v>120</v>
      </c>
      <c r="I37" s="394">
        <f t="shared" si="3"/>
        <v>0.6666666666666666</v>
      </c>
      <c r="J37" s="320"/>
    </row>
    <row r="38" spans="2:10" s="322" customFormat="1" ht="16.5" customHeight="1">
      <c r="B38" s="405"/>
      <c r="C38" s="314">
        <f t="shared" si="2"/>
        <v>19</v>
      </c>
      <c r="D38" s="488" t="s">
        <v>448</v>
      </c>
      <c r="E38" s="488" t="s">
        <v>661</v>
      </c>
      <c r="F38" s="314" t="s">
        <v>385</v>
      </c>
      <c r="G38" s="314"/>
      <c r="H38" s="319">
        <v>90</v>
      </c>
      <c r="I38" s="406">
        <f t="shared" si="3"/>
        <v>0.75</v>
      </c>
      <c r="J38" s="321"/>
    </row>
    <row r="39" spans="2:10" s="250" customFormat="1" ht="16.5" customHeight="1">
      <c r="B39" s="397"/>
      <c r="C39" s="245">
        <f t="shared" si="2"/>
        <v>20</v>
      </c>
      <c r="D39" s="489" t="s">
        <v>447</v>
      </c>
      <c r="E39" s="489" t="s">
        <v>139</v>
      </c>
      <c r="F39" s="245" t="s">
        <v>385</v>
      </c>
      <c r="G39" s="245" t="s">
        <v>475</v>
      </c>
      <c r="H39" s="246">
        <v>120</v>
      </c>
      <c r="I39" s="394">
        <f t="shared" si="3"/>
        <v>0.8125</v>
      </c>
      <c r="J39" s="320"/>
    </row>
    <row r="40" spans="1:10" s="756" customFormat="1" ht="16.5" customHeight="1">
      <c r="A40" s="322"/>
      <c r="B40" s="429"/>
      <c r="C40" s="314">
        <f t="shared" si="2"/>
        <v>21</v>
      </c>
      <c r="D40" s="223" t="s">
        <v>448</v>
      </c>
      <c r="E40" s="261" t="s">
        <v>497</v>
      </c>
      <c r="F40" s="261"/>
      <c r="G40" s="223"/>
      <c r="H40" s="431"/>
      <c r="I40" s="406">
        <f t="shared" si="3"/>
        <v>0.8958333333333334</v>
      </c>
      <c r="J40" s="755"/>
    </row>
    <row r="41" spans="1:10" s="1229" customFormat="1" ht="16.5" customHeight="1">
      <c r="A41" s="250"/>
      <c r="B41" s="424"/>
      <c r="C41" s="245"/>
      <c r="D41" s="12"/>
      <c r="E41" s="14"/>
      <c r="F41" s="14"/>
      <c r="G41" s="12"/>
      <c r="H41" s="426"/>
      <c r="I41" s="394"/>
      <c r="J41" s="1217"/>
    </row>
    <row r="42" spans="1:10" s="329" customFormat="1" ht="16.5" customHeight="1">
      <c r="A42" s="328"/>
      <c r="B42" s="1222"/>
      <c r="C42" s="1223"/>
      <c r="D42" s="1224"/>
      <c r="E42" s="1225"/>
      <c r="F42" s="1225"/>
      <c r="G42" s="1224"/>
      <c r="H42" s="1226"/>
      <c r="I42" s="1227"/>
      <c r="J42" s="1228"/>
    </row>
    <row r="43" spans="1:10" s="328" customFormat="1" ht="16.5" customHeight="1">
      <c r="A43" s="1776" t="s">
        <v>662</v>
      </c>
      <c r="B43" s="1776"/>
      <c r="C43" s="1776"/>
      <c r="D43" s="1776"/>
      <c r="E43" s="1776"/>
      <c r="F43" s="1776"/>
      <c r="G43" s="1776"/>
      <c r="H43" s="1776"/>
      <c r="I43" s="327"/>
      <c r="J43" s="327"/>
    </row>
    <row r="44" spans="1:10" s="250" customFormat="1" ht="16.5" customHeight="1">
      <c r="A44" s="337"/>
      <c r="B44" s="338"/>
      <c r="C44" s="338"/>
      <c r="D44" s="338"/>
      <c r="E44" s="338"/>
      <c r="F44" s="338"/>
      <c r="G44" s="338"/>
      <c r="H44" s="338"/>
      <c r="I44" s="320"/>
      <c r="J44" s="320"/>
    </row>
    <row r="45" spans="2:10" s="322" customFormat="1" ht="16.5" customHeight="1">
      <c r="B45" s="405"/>
      <c r="C45" s="314">
        <f>C40+1</f>
        <v>22</v>
      </c>
      <c r="D45" s="488" t="s">
        <v>448</v>
      </c>
      <c r="E45" s="488" t="s">
        <v>140</v>
      </c>
      <c r="F45" s="314" t="s">
        <v>383</v>
      </c>
      <c r="G45" s="314" t="s">
        <v>474</v>
      </c>
      <c r="H45" s="319">
        <v>0</v>
      </c>
      <c r="I45" s="406">
        <f>TIME(8,0,0)</f>
        <v>0.3333333333333333</v>
      </c>
      <c r="J45" s="321"/>
    </row>
    <row r="46" spans="2:10" s="250" customFormat="1" ht="16.5" customHeight="1">
      <c r="B46" s="397"/>
      <c r="C46" s="245">
        <f aca="true" t="shared" si="4" ref="C46:C55">C45+1</f>
        <v>23</v>
      </c>
      <c r="D46" s="489" t="s">
        <v>447</v>
      </c>
      <c r="E46" s="489" t="s">
        <v>139</v>
      </c>
      <c r="F46" s="245"/>
      <c r="G46" s="245" t="s">
        <v>475</v>
      </c>
      <c r="H46" s="246">
        <v>120</v>
      </c>
      <c r="I46" s="394">
        <f aca="true" t="shared" si="5" ref="I46:I55">I45+TIME(0,H45,0)</f>
        <v>0.3333333333333333</v>
      </c>
      <c r="J46" s="320"/>
    </row>
    <row r="47" spans="1:10" s="250" customFormat="1" ht="16.5" customHeight="1">
      <c r="A47" s="322"/>
      <c r="B47" s="405"/>
      <c r="C47" s="314">
        <f t="shared" si="4"/>
        <v>24</v>
      </c>
      <c r="D47" s="488" t="s">
        <v>448</v>
      </c>
      <c r="E47" s="488" t="s">
        <v>449</v>
      </c>
      <c r="F47" s="314" t="s">
        <v>385</v>
      </c>
      <c r="G47" s="314"/>
      <c r="H47" s="319">
        <v>30</v>
      </c>
      <c r="I47" s="406">
        <f t="shared" si="5"/>
        <v>0.41666666666666663</v>
      </c>
      <c r="J47" s="320"/>
    </row>
    <row r="48" spans="2:10" s="250" customFormat="1" ht="16.5" customHeight="1">
      <c r="B48" s="397"/>
      <c r="C48" s="245">
        <f t="shared" si="4"/>
        <v>25</v>
      </c>
      <c r="D48" s="489" t="s">
        <v>447</v>
      </c>
      <c r="E48" s="489" t="s">
        <v>139</v>
      </c>
      <c r="F48" s="245" t="s">
        <v>385</v>
      </c>
      <c r="G48" s="245" t="s">
        <v>475</v>
      </c>
      <c r="H48" s="246">
        <v>90</v>
      </c>
      <c r="I48" s="394">
        <f t="shared" si="5"/>
        <v>0.43749999999999994</v>
      </c>
      <c r="J48" s="320"/>
    </row>
    <row r="49" spans="1:10" s="250" customFormat="1" ht="16.5" customHeight="1">
      <c r="A49" s="322"/>
      <c r="B49" s="405"/>
      <c r="C49" s="314">
        <f t="shared" si="4"/>
        <v>26</v>
      </c>
      <c r="D49" s="488" t="s">
        <v>447</v>
      </c>
      <c r="E49" s="488" t="s">
        <v>663</v>
      </c>
      <c r="F49" s="314" t="s">
        <v>385</v>
      </c>
      <c r="G49" s="314"/>
      <c r="H49" s="319">
        <v>60</v>
      </c>
      <c r="I49" s="406">
        <f t="shared" si="5"/>
        <v>0.49999999999999994</v>
      </c>
      <c r="J49" s="320"/>
    </row>
    <row r="50" spans="1:10" s="322" customFormat="1" ht="16.5" customHeight="1">
      <c r="A50" s="250"/>
      <c r="B50" s="397"/>
      <c r="C50" s="245">
        <f t="shared" si="4"/>
        <v>27</v>
      </c>
      <c r="D50" s="489" t="s">
        <v>447</v>
      </c>
      <c r="E50" s="489" t="s">
        <v>139</v>
      </c>
      <c r="F50" s="245" t="s">
        <v>385</v>
      </c>
      <c r="G50" s="245" t="s">
        <v>475</v>
      </c>
      <c r="H50" s="246">
        <v>120</v>
      </c>
      <c r="I50" s="394">
        <f t="shared" si="5"/>
        <v>0.5416666666666666</v>
      </c>
      <c r="J50" s="321"/>
    </row>
    <row r="51" spans="1:10" s="250" customFormat="1" ht="16.5" customHeight="1">
      <c r="A51" s="322"/>
      <c r="B51" s="405"/>
      <c r="C51" s="314">
        <f t="shared" si="4"/>
        <v>28</v>
      </c>
      <c r="D51" s="488" t="s">
        <v>448</v>
      </c>
      <c r="E51" s="488" t="s">
        <v>449</v>
      </c>
      <c r="F51" s="314" t="s">
        <v>385</v>
      </c>
      <c r="G51" s="314"/>
      <c r="H51" s="319">
        <v>60</v>
      </c>
      <c r="I51" s="406">
        <f t="shared" si="5"/>
        <v>0.625</v>
      </c>
      <c r="J51" s="320"/>
    </row>
    <row r="52" spans="1:9" ht="16.5" customHeight="1">
      <c r="A52" s="250"/>
      <c r="B52" s="397"/>
      <c r="C52" s="245">
        <f t="shared" si="4"/>
        <v>29</v>
      </c>
      <c r="D52" s="489" t="s">
        <v>447</v>
      </c>
      <c r="E52" s="489" t="s">
        <v>139</v>
      </c>
      <c r="F52" s="245" t="s">
        <v>385</v>
      </c>
      <c r="G52" s="245" t="s">
        <v>475</v>
      </c>
      <c r="H52" s="246">
        <v>120</v>
      </c>
      <c r="I52" s="394">
        <f t="shared" si="5"/>
        <v>0.6666666666666666</v>
      </c>
    </row>
    <row r="53" spans="1:9" s="250" customFormat="1" ht="16.5" customHeight="1">
      <c r="A53" s="322"/>
      <c r="B53" s="405"/>
      <c r="C53" s="314">
        <f t="shared" si="4"/>
        <v>30</v>
      </c>
      <c r="D53" s="488" t="s">
        <v>448</v>
      </c>
      <c r="E53" s="488" t="s">
        <v>661</v>
      </c>
      <c r="F53" s="314" t="s">
        <v>385</v>
      </c>
      <c r="G53" s="314"/>
      <c r="H53" s="319">
        <v>90</v>
      </c>
      <c r="I53" s="406">
        <f t="shared" si="5"/>
        <v>0.75</v>
      </c>
    </row>
    <row r="54" spans="1:9" ht="16.5" customHeight="1">
      <c r="A54" s="250"/>
      <c r="B54" s="397"/>
      <c r="C54" s="245">
        <f t="shared" si="4"/>
        <v>31</v>
      </c>
      <c r="D54" s="489" t="s">
        <v>447</v>
      </c>
      <c r="E54" s="489" t="s">
        <v>139</v>
      </c>
      <c r="F54" s="245" t="s">
        <v>385</v>
      </c>
      <c r="G54" s="245" t="s">
        <v>475</v>
      </c>
      <c r="H54" s="246">
        <v>120</v>
      </c>
      <c r="I54" s="394">
        <f t="shared" si="5"/>
        <v>0.8125</v>
      </c>
    </row>
    <row r="55" spans="1:9" ht="16.5" customHeight="1">
      <c r="A55" s="322"/>
      <c r="B55" s="429"/>
      <c r="C55" s="314">
        <f t="shared" si="4"/>
        <v>32</v>
      </c>
      <c r="D55" s="223" t="s">
        <v>448</v>
      </c>
      <c r="E55" s="261" t="s">
        <v>497</v>
      </c>
      <c r="F55" s="261"/>
      <c r="G55" s="223"/>
      <c r="H55" s="431"/>
      <c r="I55" s="406">
        <f t="shared" si="5"/>
        <v>0.8958333333333334</v>
      </c>
    </row>
    <row r="56" spans="1:9" s="250" customFormat="1" ht="16.5" customHeight="1">
      <c r="A56" s="754"/>
      <c r="B56" s="754"/>
      <c r="C56" s="754"/>
      <c r="D56" s="754"/>
      <c r="E56" s="754"/>
      <c r="F56" s="754"/>
      <c r="G56" s="754"/>
      <c r="H56" s="754"/>
      <c r="I56" s="754"/>
    </row>
    <row r="57" spans="1:9" s="328" customFormat="1" ht="16.5" customHeight="1">
      <c r="A57" s="438"/>
      <c r="B57" s="438"/>
      <c r="C57" s="438"/>
      <c r="D57" s="438"/>
      <c r="E57" s="438"/>
      <c r="F57" s="438"/>
      <c r="G57" s="438"/>
      <c r="H57" s="438"/>
      <c r="I57" s="438"/>
    </row>
    <row r="58" spans="1:9" ht="16.5" customHeight="1">
      <c r="A58" s="778"/>
      <c r="B58" s="778"/>
      <c r="C58" s="778"/>
      <c r="D58" s="778"/>
      <c r="E58" s="778"/>
      <c r="F58" s="778"/>
      <c r="G58" s="778"/>
      <c r="H58" s="778"/>
      <c r="I58" s="778"/>
    </row>
    <row r="59" spans="1:9" ht="16.5" customHeight="1">
      <c r="A59" s="778"/>
      <c r="B59" s="778"/>
      <c r="C59" s="778"/>
      <c r="D59" s="778"/>
      <c r="E59" s="778"/>
      <c r="F59" s="778"/>
      <c r="G59" s="778"/>
      <c r="H59" s="778"/>
      <c r="I59" s="778"/>
    </row>
    <row r="60" spans="1:9" ht="16.5" customHeight="1">
      <c r="A60" s="778"/>
      <c r="B60" s="778"/>
      <c r="C60" s="778"/>
      <c r="D60" s="778"/>
      <c r="E60" s="778"/>
      <c r="F60" s="778"/>
      <c r="G60" s="778"/>
      <c r="H60" s="778"/>
      <c r="I60" s="778"/>
    </row>
    <row r="61" spans="2:9" ht="16.5" customHeight="1">
      <c r="B61" s="44"/>
      <c r="C61" s="44"/>
      <c r="D61" s="44"/>
      <c r="E61" s="44"/>
      <c r="F61" s="44"/>
      <c r="G61" s="44"/>
      <c r="H61" s="44"/>
      <c r="I61" s="44"/>
    </row>
    <row r="62" spans="1:8" ht="16.5" customHeight="1">
      <c r="A62" s="864"/>
      <c r="B62" s="44"/>
      <c r="C62" s="44"/>
      <c r="D62" s="44"/>
      <c r="E62" s="44"/>
      <c r="F62" s="44"/>
      <c r="G62" s="44"/>
      <c r="H62" s="44"/>
    </row>
  </sheetData>
  <mergeCells count="7">
    <mergeCell ref="A23:H23"/>
    <mergeCell ref="A30:H30"/>
    <mergeCell ref="A43:H43"/>
    <mergeCell ref="B2:I2"/>
    <mergeCell ref="B3:I3"/>
    <mergeCell ref="B4:I4"/>
    <mergeCell ref="A9:H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59" customWidth="1"/>
    <col min="4" max="4" width="6.421875" style="259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51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pans="3:9" s="542" customFormat="1" ht="16.5" customHeight="1">
      <c r="C1" s="910"/>
      <c r="D1" s="910"/>
      <c r="H1" s="544"/>
      <c r="I1" s="543"/>
    </row>
    <row r="2" spans="2:16" s="544" customFormat="1" ht="16.5" customHeight="1">
      <c r="B2" s="1800" t="s">
        <v>113</v>
      </c>
      <c r="C2" s="1800"/>
      <c r="D2" s="1800"/>
      <c r="E2" s="1800"/>
      <c r="F2" s="1800"/>
      <c r="G2" s="1800"/>
      <c r="H2" s="1800"/>
      <c r="I2" s="1800"/>
      <c r="J2" s="545"/>
      <c r="K2" s="545"/>
      <c r="L2" s="545"/>
      <c r="M2" s="545"/>
      <c r="N2" s="545"/>
      <c r="O2" s="545"/>
      <c r="P2" s="545"/>
    </row>
    <row r="3" spans="2:16" s="324" customFormat="1" ht="16.5" customHeight="1">
      <c r="B3" s="1788" t="s">
        <v>115</v>
      </c>
      <c r="C3" s="1788"/>
      <c r="D3" s="1788"/>
      <c r="E3" s="1788"/>
      <c r="F3" s="1788"/>
      <c r="G3" s="1788"/>
      <c r="H3" s="1788"/>
      <c r="I3" s="1788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794" t="s">
        <v>114</v>
      </c>
      <c r="C4" s="1794"/>
      <c r="D4" s="1794"/>
      <c r="E4" s="1794"/>
      <c r="F4" s="1794"/>
      <c r="G4" s="1794"/>
      <c r="H4" s="1794"/>
      <c r="I4" s="179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2:95" s="824" customFormat="1" ht="16.5" customHeight="1">
      <c r="B5" s="901" t="s">
        <v>385</v>
      </c>
      <c r="C5" s="911" t="s">
        <v>251</v>
      </c>
      <c r="D5" s="912"/>
      <c r="E5" s="901"/>
      <c r="F5" s="901"/>
      <c r="G5" s="901"/>
      <c r="H5" s="901"/>
      <c r="I5" s="901"/>
      <c r="J5" s="901"/>
      <c r="K5" s="901"/>
      <c r="L5" s="902"/>
      <c r="M5" s="902"/>
      <c r="N5" s="902"/>
      <c r="O5" s="902"/>
      <c r="P5" s="902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</row>
    <row r="6" spans="2:95" s="824" customFormat="1" ht="16.5" customHeight="1">
      <c r="B6" s="901" t="s">
        <v>385</v>
      </c>
      <c r="C6" s="911" t="s">
        <v>252</v>
      </c>
      <c r="D6" s="912"/>
      <c r="E6" s="901"/>
      <c r="F6" s="901"/>
      <c r="G6" s="901"/>
      <c r="H6" s="901"/>
      <c r="I6" s="901"/>
      <c r="J6" s="901"/>
      <c r="K6" s="901"/>
      <c r="L6" s="902"/>
      <c r="M6" s="902"/>
      <c r="N6" s="902"/>
      <c r="O6" s="902"/>
      <c r="P6" s="902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</row>
    <row r="7" spans="1:16" s="909" customFormat="1" ht="16.5" customHeight="1">
      <c r="A7" s="903"/>
      <c r="B7" s="901" t="s">
        <v>385</v>
      </c>
      <c r="C7" s="911" t="s">
        <v>808</v>
      </c>
      <c r="D7" s="912"/>
      <c r="E7" s="901"/>
      <c r="F7" s="901"/>
      <c r="G7" s="901"/>
      <c r="H7" s="901"/>
      <c r="I7" s="901"/>
      <c r="J7" s="901"/>
      <c r="K7" s="901"/>
      <c r="L7" s="901"/>
      <c r="M7" s="901"/>
      <c r="N7" s="902"/>
      <c r="O7" s="824"/>
      <c r="P7" s="824"/>
    </row>
    <row r="8" spans="1:16" s="904" customFormat="1" ht="16.5" customHeight="1">
      <c r="A8" s="905"/>
      <c r="B8" s="906"/>
      <c r="C8" s="913"/>
      <c r="D8" s="914"/>
      <c r="E8" s="906"/>
      <c r="F8" s="906"/>
      <c r="G8" s="906"/>
      <c r="H8" s="906"/>
      <c r="I8" s="906"/>
      <c r="J8" s="906"/>
      <c r="K8" s="906"/>
      <c r="L8" s="906"/>
      <c r="M8" s="906"/>
      <c r="N8" s="907"/>
      <c r="O8" s="908"/>
      <c r="P8" s="908"/>
    </row>
    <row r="9" spans="1:10" s="3" customFormat="1" ht="16.5" customHeight="1">
      <c r="A9" s="48"/>
      <c r="B9" s="1330" t="s">
        <v>759</v>
      </c>
      <c r="C9" s="1330"/>
      <c r="D9" s="1330"/>
      <c r="E9" s="1330"/>
      <c r="F9" s="1330"/>
      <c r="G9" s="1330"/>
      <c r="H9" s="1330"/>
      <c r="I9" s="1330"/>
      <c r="J9" s="2"/>
    </row>
    <row r="10" spans="1:24" s="252" customFormat="1" ht="16.5" customHeight="1">
      <c r="A10" s="424"/>
      <c r="B10" s="424"/>
      <c r="C10" s="10"/>
      <c r="D10" s="10"/>
      <c r="E10" s="424"/>
      <c r="F10" s="424"/>
      <c r="G10" s="835"/>
      <c r="H10" s="65"/>
      <c r="I10" s="437"/>
      <c r="J10" s="323"/>
      <c r="K10" s="323"/>
      <c r="L10" s="323"/>
      <c r="M10" s="836"/>
      <c r="N10" s="836"/>
      <c r="O10" s="836"/>
      <c r="P10" s="836"/>
      <c r="Q10" s="260"/>
      <c r="R10" s="260"/>
      <c r="S10" s="260"/>
      <c r="T10" s="260"/>
      <c r="U10" s="837"/>
      <c r="V10" s="837"/>
      <c r="W10" s="837"/>
      <c r="X10" s="837"/>
    </row>
    <row r="11" spans="2:10" s="322" customFormat="1" ht="16.5" customHeight="1">
      <c r="B11" s="878"/>
      <c r="C11" s="915">
        <v>1</v>
      </c>
      <c r="D11" s="915" t="s">
        <v>448</v>
      </c>
      <c r="E11" s="878" t="s">
        <v>4</v>
      </c>
      <c r="F11" s="878" t="s">
        <v>383</v>
      </c>
      <c r="G11" s="878" t="s">
        <v>141</v>
      </c>
      <c r="H11" s="879"/>
      <c r="I11" s="406"/>
      <c r="J11" s="321"/>
    </row>
    <row r="12" spans="2:10" s="250" customFormat="1" ht="16.5" customHeight="1">
      <c r="B12" s="876"/>
      <c r="C12" s="877">
        <v>2</v>
      </c>
      <c r="D12" s="877" t="s">
        <v>30</v>
      </c>
      <c r="E12" s="875" t="s">
        <v>13</v>
      </c>
      <c r="F12" s="875" t="s">
        <v>383</v>
      </c>
      <c r="G12" s="875" t="s">
        <v>141</v>
      </c>
      <c r="H12" s="880"/>
      <c r="I12" s="394"/>
      <c r="J12" s="320"/>
    </row>
    <row r="13" spans="2:10" s="322" customFormat="1" ht="16.5" customHeight="1">
      <c r="B13" s="881"/>
      <c r="C13" s="915">
        <v>3</v>
      </c>
      <c r="D13" s="915" t="s">
        <v>31</v>
      </c>
      <c r="E13" s="878" t="s">
        <v>444</v>
      </c>
      <c r="F13" s="878" t="s">
        <v>383</v>
      </c>
      <c r="G13" s="878" t="s">
        <v>141</v>
      </c>
      <c r="H13" s="879"/>
      <c r="I13" s="406"/>
      <c r="J13" s="321"/>
    </row>
    <row r="14" spans="2:10" s="250" customFormat="1" ht="16.5" customHeight="1">
      <c r="B14" s="875"/>
      <c r="C14" s="877">
        <v>4</v>
      </c>
      <c r="D14" s="877" t="s">
        <v>447</v>
      </c>
      <c r="E14" s="875" t="s">
        <v>422</v>
      </c>
      <c r="F14" s="875" t="s">
        <v>383</v>
      </c>
      <c r="G14" s="875" t="s">
        <v>141</v>
      </c>
      <c r="H14" s="880"/>
      <c r="I14" s="394"/>
      <c r="J14" s="320"/>
    </row>
    <row r="15" spans="2:10" s="322" customFormat="1" ht="16.5" customHeight="1">
      <c r="B15" s="878"/>
      <c r="C15" s="915">
        <v>5</v>
      </c>
      <c r="D15" s="915" t="s">
        <v>15</v>
      </c>
      <c r="E15" s="878" t="s">
        <v>251</v>
      </c>
      <c r="F15" s="878" t="s">
        <v>383</v>
      </c>
      <c r="G15" s="878" t="s">
        <v>141</v>
      </c>
      <c r="H15" s="879"/>
      <c r="I15" s="406"/>
      <c r="J15" s="321"/>
    </row>
    <row r="16" spans="1:24" s="252" customFormat="1" ht="16.5" customHeight="1">
      <c r="A16" s="253"/>
      <c r="B16" s="875"/>
      <c r="C16" s="877">
        <v>6</v>
      </c>
      <c r="D16" s="877" t="s">
        <v>209</v>
      </c>
      <c r="E16" s="875" t="s">
        <v>803</v>
      </c>
      <c r="F16" s="875" t="s">
        <v>385</v>
      </c>
      <c r="G16" s="875" t="s">
        <v>141</v>
      </c>
      <c r="H16" s="254"/>
      <c r="I16" s="394"/>
      <c r="J16" s="882"/>
      <c r="K16" s="882"/>
      <c r="L16" s="882"/>
      <c r="M16" s="883"/>
      <c r="N16" s="882"/>
      <c r="O16" s="882"/>
      <c r="P16" s="882"/>
      <c r="Q16" s="882"/>
      <c r="R16" s="882"/>
      <c r="S16" s="882"/>
      <c r="T16" s="882"/>
      <c r="U16" s="884"/>
      <c r="V16" s="884"/>
      <c r="W16" s="884"/>
      <c r="X16" s="884"/>
    </row>
    <row r="17" spans="2:9" s="888" customFormat="1" ht="16.5" customHeight="1">
      <c r="B17" s="878"/>
      <c r="C17" s="915">
        <v>7</v>
      </c>
      <c r="D17" s="915" t="s">
        <v>445</v>
      </c>
      <c r="E17" s="878" t="s">
        <v>433</v>
      </c>
      <c r="F17"/>
      <c r="G17"/>
      <c r="H17" s="889"/>
      <c r="I17" s="885"/>
    </row>
    <row r="18" spans="2:10" s="684" customFormat="1" ht="16.5" customHeight="1">
      <c r="B18" s="552"/>
      <c r="C18" s="245"/>
      <c r="D18" s="916"/>
      <c r="E18" s="890"/>
      <c r="F18" s="245"/>
      <c r="G18" s="245"/>
      <c r="H18" s="886"/>
      <c r="I18" s="887"/>
      <c r="J18" s="685"/>
    </row>
    <row r="19" spans="2:10" s="891" customFormat="1" ht="16.5" customHeight="1">
      <c r="B19" s="894"/>
      <c r="C19" s="21"/>
      <c r="D19" s="21"/>
      <c r="E19" s="895" t="s">
        <v>130</v>
      </c>
      <c r="F19" s="895"/>
      <c r="G19" s="894"/>
      <c r="H19" s="689"/>
      <c r="I19" s="896"/>
      <c r="J19" s="893"/>
    </row>
    <row r="20" spans="2:10" s="684" customFormat="1" ht="16.5" customHeight="1">
      <c r="B20" s="686"/>
      <c r="C20" s="25"/>
      <c r="D20" s="25"/>
      <c r="E20" s="687"/>
      <c r="F20" s="687"/>
      <c r="G20" s="686"/>
      <c r="H20" s="141"/>
      <c r="I20" s="688"/>
      <c r="J20" s="685"/>
    </row>
    <row r="21" spans="2:10" s="891" customFormat="1" ht="16.5" customHeight="1">
      <c r="B21" s="894"/>
      <c r="C21" s="21"/>
      <c r="D21" s="21"/>
      <c r="E21" s="895" t="s">
        <v>297</v>
      </c>
      <c r="F21" s="895"/>
      <c r="G21" s="894"/>
      <c r="H21" s="689"/>
      <c r="I21" s="896"/>
      <c r="J21" s="893"/>
    </row>
    <row r="22" spans="2:10" s="684" customFormat="1" ht="16.5" customHeight="1">
      <c r="B22" s="897"/>
      <c r="C22" s="917"/>
      <c r="D22" s="917"/>
      <c r="E22" s="897"/>
      <c r="F22" s="897"/>
      <c r="G22" s="897"/>
      <c r="H22" s="898"/>
      <c r="I22" s="897"/>
      <c r="J22" s="685"/>
    </row>
    <row r="23" spans="1:9" s="328" customFormat="1" ht="16.5" customHeight="1">
      <c r="A23" s="1233"/>
      <c r="B23" s="240"/>
      <c r="C23" s="506"/>
      <c r="D23" s="506"/>
      <c r="E23" s="240"/>
      <c r="F23" s="240"/>
      <c r="G23" s="240"/>
      <c r="H23" s="241"/>
      <c r="I23" s="327"/>
    </row>
    <row r="24" spans="3:9" s="322" customFormat="1" ht="16.5" customHeight="1">
      <c r="C24" s="321"/>
      <c r="D24" s="321"/>
      <c r="H24" s="900"/>
      <c r="I24" s="321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indexed="19"/>
    <pageSetUpPr fitToPage="1"/>
  </sheetPr>
  <dimension ref="A1:C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57" customWidth="1"/>
    <col min="2" max="2" width="3.7109375" style="757" customWidth="1"/>
    <col min="3" max="3" width="8.57421875" style="757" customWidth="1"/>
    <col min="4" max="4" width="6.421875" style="757" customWidth="1"/>
    <col min="5" max="5" width="88.421875" style="757" customWidth="1"/>
    <col min="6" max="6" width="3.57421875" style="757" customWidth="1"/>
    <col min="7" max="7" width="25.421875" style="757" customWidth="1"/>
    <col min="8" max="8" width="5.28125" style="757" customWidth="1"/>
    <col min="9" max="9" width="11.140625" style="757" customWidth="1"/>
    <col min="10" max="22" width="11.7109375" style="757" customWidth="1"/>
    <col min="23" max="16384" width="9.140625" style="757" customWidth="1"/>
  </cols>
  <sheetData>
    <row r="1" spans="1:10" s="938" customFormat="1" ht="16.5" customHeight="1">
      <c r="A1" s="365"/>
      <c r="B1" s="365"/>
      <c r="C1" s="365"/>
      <c r="D1" s="365"/>
      <c r="E1" s="365"/>
      <c r="F1" s="365"/>
      <c r="G1" s="365"/>
      <c r="H1" s="365"/>
      <c r="I1" s="366"/>
      <c r="J1" s="365"/>
    </row>
    <row r="2" spans="1:10" s="938" customFormat="1" ht="16.5" customHeight="1">
      <c r="A2" s="367"/>
      <c r="B2" s="1798" t="s">
        <v>420</v>
      </c>
      <c r="C2" s="1798"/>
      <c r="D2" s="1798"/>
      <c r="E2" s="1798"/>
      <c r="F2" s="1798"/>
      <c r="G2" s="1798"/>
      <c r="H2" s="1798"/>
      <c r="I2" s="1798"/>
      <c r="J2" s="939"/>
    </row>
    <row r="3" spans="1:10" s="942" customFormat="1" ht="16.5" customHeight="1">
      <c r="A3" s="324"/>
      <c r="B3" s="1788" t="s">
        <v>112</v>
      </c>
      <c r="C3" s="1788"/>
      <c r="D3" s="1788"/>
      <c r="E3" s="1788"/>
      <c r="F3" s="1788"/>
      <c r="G3" s="1788"/>
      <c r="H3" s="1788"/>
      <c r="I3" s="1788"/>
      <c r="J3" s="498"/>
    </row>
    <row r="4" spans="1:10" s="943" customFormat="1" ht="16.5" customHeight="1">
      <c r="A4" s="351"/>
      <c r="B4" s="1794" t="s">
        <v>36</v>
      </c>
      <c r="C4" s="1794"/>
      <c r="D4" s="1794"/>
      <c r="E4" s="1794"/>
      <c r="F4" s="1794"/>
      <c r="G4" s="1794"/>
      <c r="H4" s="1794"/>
      <c r="I4" s="1794"/>
      <c r="J4" s="444"/>
    </row>
    <row r="5" spans="1:10" s="940" customFormat="1" ht="16.5" customHeight="1">
      <c r="A5" s="89"/>
      <c r="B5" s="945" t="s">
        <v>385</v>
      </c>
      <c r="C5" s="341" t="s">
        <v>664</v>
      </c>
      <c r="D5" s="341"/>
      <c r="E5" s="341"/>
      <c r="F5" s="341"/>
      <c r="G5" s="341"/>
      <c r="H5" s="341"/>
      <c r="I5" s="341"/>
      <c r="J5" s="341"/>
    </row>
    <row r="6" spans="1:10" s="940" customFormat="1" ht="16.5" customHeight="1">
      <c r="A6" s="89"/>
      <c r="B6" s="945" t="s">
        <v>385</v>
      </c>
      <c r="C6" s="341" t="s">
        <v>665</v>
      </c>
      <c r="D6" s="341"/>
      <c r="E6" s="341"/>
      <c r="F6" s="341"/>
      <c r="G6" s="341"/>
      <c r="H6" s="341"/>
      <c r="I6" s="341"/>
      <c r="J6" s="341"/>
    </row>
    <row r="7" spans="1:10" s="940" customFormat="1" ht="16.5" customHeight="1">
      <c r="A7" s="89"/>
      <c r="B7" s="945" t="s">
        <v>385</v>
      </c>
      <c r="C7" s="341" t="s">
        <v>666</v>
      </c>
      <c r="D7" s="341"/>
      <c r="E7" s="341"/>
      <c r="F7" s="341"/>
      <c r="G7" s="341"/>
      <c r="H7" s="341"/>
      <c r="I7" s="341"/>
      <c r="J7" s="341"/>
    </row>
    <row r="8" spans="1:10" s="940" customFormat="1" ht="16.5" customHeight="1">
      <c r="A8" s="89"/>
      <c r="B8" s="945" t="s">
        <v>385</v>
      </c>
      <c r="C8" s="341" t="s">
        <v>667</v>
      </c>
      <c r="D8" s="341"/>
      <c r="E8" s="341"/>
      <c r="F8" s="341"/>
      <c r="G8" s="341"/>
      <c r="H8" s="341"/>
      <c r="I8" s="341"/>
      <c r="J8" s="341"/>
    </row>
    <row r="9" spans="1:10" s="940" customFormat="1" ht="16.5" customHeight="1">
      <c r="A9" s="89"/>
      <c r="B9" s="945" t="s">
        <v>385</v>
      </c>
      <c r="C9" s="341" t="s">
        <v>668</v>
      </c>
      <c r="D9" s="341"/>
      <c r="E9" s="341"/>
      <c r="F9" s="341"/>
      <c r="G9" s="341"/>
      <c r="H9" s="341"/>
      <c r="I9" s="341"/>
      <c r="J9" s="341"/>
    </row>
    <row r="10" spans="1:97" ht="16.5" customHeight="1">
      <c r="A10" s="240"/>
      <c r="B10" s="240"/>
      <c r="C10" s="240"/>
      <c r="D10" s="240"/>
      <c r="E10" s="240"/>
      <c r="F10" s="240"/>
      <c r="G10" s="241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</row>
    <row r="11" spans="1:10" s="944" customFormat="1" ht="16.5" customHeight="1">
      <c r="A11" s="1330" t="s">
        <v>669</v>
      </c>
      <c r="B11" s="1776"/>
      <c r="C11" s="1776"/>
      <c r="D11" s="1776"/>
      <c r="E11" s="1776"/>
      <c r="F11" s="1776"/>
      <c r="G11" s="1776"/>
      <c r="H11" s="1776"/>
      <c r="I11" s="327"/>
      <c r="J11" s="328"/>
    </row>
    <row r="12" spans="1:10" s="942" customFormat="1" ht="16.5" customHeight="1">
      <c r="A12" s="250"/>
      <c r="B12" s="249"/>
      <c r="C12" s="6"/>
      <c r="D12" s="249"/>
      <c r="E12" s="486"/>
      <c r="F12" s="880"/>
      <c r="G12" s="249"/>
      <c r="H12" s="249"/>
      <c r="I12" s="249"/>
      <c r="J12" s="320"/>
    </row>
    <row r="13" spans="1:10" ht="16.5" customHeight="1">
      <c r="A13" s="215"/>
      <c r="B13" s="248"/>
      <c r="C13" s="589">
        <v>1</v>
      </c>
      <c r="D13" s="1207"/>
      <c r="E13" s="1207" t="s">
        <v>4</v>
      </c>
      <c r="F13" s="600" t="s">
        <v>383</v>
      </c>
      <c r="G13" s="84" t="s">
        <v>123</v>
      </c>
      <c r="H13" s="1208">
        <v>0</v>
      </c>
      <c r="I13" s="1209">
        <f>TIME(4+12,0,0)</f>
        <v>0.6666666666666666</v>
      </c>
      <c r="J13" s="259"/>
    </row>
    <row r="14" spans="1:10" s="942" customFormat="1" ht="25.5" customHeight="1">
      <c r="A14" s="250"/>
      <c r="B14" s="882"/>
      <c r="C14" s="12">
        <f>C13+1</f>
        <v>2</v>
      </c>
      <c r="D14" s="12" t="s">
        <v>30</v>
      </c>
      <c r="E14" s="1215" t="s">
        <v>38</v>
      </c>
      <c r="F14" s="56" t="s">
        <v>383</v>
      </c>
      <c r="G14" s="12" t="s">
        <v>123</v>
      </c>
      <c r="H14" s="426">
        <v>15</v>
      </c>
      <c r="I14" s="1216">
        <f>I13+TIME(0,H13,0)</f>
        <v>0.6666666666666666</v>
      </c>
      <c r="J14" s="320"/>
    </row>
    <row r="15" spans="1:10" ht="16.5" customHeight="1">
      <c r="A15" s="215"/>
      <c r="B15" s="1210"/>
      <c r="C15" s="84">
        <f>C14+1</f>
        <v>3</v>
      </c>
      <c r="D15" s="84" t="s">
        <v>445</v>
      </c>
      <c r="E15" s="1211" t="s">
        <v>39</v>
      </c>
      <c r="F15" s="600" t="s">
        <v>383</v>
      </c>
      <c r="G15" s="84" t="s">
        <v>123</v>
      </c>
      <c r="H15" s="1208">
        <v>15</v>
      </c>
      <c r="I15" s="1209">
        <f>I14+TIME(0,H14,0)</f>
        <v>0.6770833333333333</v>
      </c>
      <c r="J15" s="259"/>
    </row>
    <row r="16" spans="1:10" s="942" customFormat="1" ht="16.5" customHeight="1">
      <c r="A16" s="250"/>
      <c r="B16" s="249"/>
      <c r="C16" s="12">
        <f>C15+1</f>
        <v>4</v>
      </c>
      <c r="D16" s="425"/>
      <c r="E16" s="425" t="s">
        <v>670</v>
      </c>
      <c r="F16" s="56" t="s">
        <v>383</v>
      </c>
      <c r="G16" s="12" t="s">
        <v>123</v>
      </c>
      <c r="H16" s="426"/>
      <c r="I16" s="1216"/>
      <c r="J16" s="320"/>
    </row>
    <row r="17" spans="1:10" ht="16.5" customHeight="1">
      <c r="A17" s="215"/>
      <c r="B17" s="248"/>
      <c r="C17" s="84">
        <v>4.1</v>
      </c>
      <c r="D17" s="1207" t="s">
        <v>448</v>
      </c>
      <c r="E17" s="1207" t="s">
        <v>41</v>
      </c>
      <c r="F17" s="600" t="s">
        <v>385</v>
      </c>
      <c r="G17" s="84" t="s">
        <v>671</v>
      </c>
      <c r="H17" s="1208">
        <v>45</v>
      </c>
      <c r="I17" s="1209">
        <f>I15+TIME(0,H15,0)</f>
        <v>0.6874999999999999</v>
      </c>
      <c r="J17" s="259"/>
    </row>
    <row r="18" spans="1:10" s="942" customFormat="1" ht="16.5" customHeight="1">
      <c r="A18" s="250"/>
      <c r="B18" s="249"/>
      <c r="C18" s="12">
        <v>4.2</v>
      </c>
      <c r="D18" s="425" t="s">
        <v>448</v>
      </c>
      <c r="E18" s="425" t="s">
        <v>672</v>
      </c>
      <c r="F18" s="56" t="s">
        <v>383</v>
      </c>
      <c r="G18" s="12" t="s">
        <v>40</v>
      </c>
      <c r="H18" s="426">
        <v>45</v>
      </c>
      <c r="I18" s="1216">
        <f>I17+TIME(0,H17,0)</f>
        <v>0.7187499999999999</v>
      </c>
      <c r="J18" s="320"/>
    </row>
    <row r="19" spans="1:10" ht="16.5" customHeight="1">
      <c r="A19" s="215"/>
      <c r="B19" s="248"/>
      <c r="C19" s="84">
        <f>C16+1</f>
        <v>5</v>
      </c>
      <c r="D19" s="1207"/>
      <c r="E19" s="1207" t="s">
        <v>44</v>
      </c>
      <c r="F19" s="600" t="s">
        <v>385</v>
      </c>
      <c r="G19" s="84" t="s">
        <v>123</v>
      </c>
      <c r="H19" s="1208">
        <v>90</v>
      </c>
      <c r="I19" s="1209">
        <f>I18+TIME(0,H18,0)</f>
        <v>0.7499999999999999</v>
      </c>
      <c r="J19" s="259"/>
    </row>
    <row r="20" spans="1:10" s="942" customFormat="1" ht="16.5" customHeight="1">
      <c r="A20" s="250"/>
      <c r="B20" s="249"/>
      <c r="C20" s="12">
        <v>6</v>
      </c>
      <c r="D20" s="425" t="s">
        <v>447</v>
      </c>
      <c r="E20" s="425" t="s">
        <v>42</v>
      </c>
      <c r="F20" s="56" t="s">
        <v>385</v>
      </c>
      <c r="G20" s="12" t="s">
        <v>673</v>
      </c>
      <c r="H20" s="426">
        <v>120</v>
      </c>
      <c r="I20" s="1216">
        <f>I19+TIME(0,H19,0)</f>
        <v>0.8124999999999999</v>
      </c>
      <c r="J20" s="320"/>
    </row>
    <row r="21" spans="1:10" ht="16.5" customHeight="1">
      <c r="A21" s="215"/>
      <c r="B21" s="1212"/>
      <c r="C21" s="84">
        <v>7</v>
      </c>
      <c r="D21" s="84"/>
      <c r="E21" s="1168" t="s">
        <v>45</v>
      </c>
      <c r="F21" s="600" t="s">
        <v>383</v>
      </c>
      <c r="G21" s="84" t="s">
        <v>123</v>
      </c>
      <c r="H21" s="1208"/>
      <c r="I21" s="1209">
        <f>I20+TIME(0,H20,0)</f>
        <v>0.8958333333333333</v>
      </c>
      <c r="J21" s="259"/>
    </row>
    <row r="22" spans="1:10" s="942" customFormat="1" ht="16.5" customHeight="1">
      <c r="A22" s="250"/>
      <c r="B22" s="249"/>
      <c r="C22" s="13"/>
      <c r="D22" s="425"/>
      <c r="E22" s="425"/>
      <c r="F22" s="12"/>
      <c r="G22" s="12"/>
      <c r="H22" s="426"/>
      <c r="I22" s="1216"/>
      <c r="J22" s="250"/>
    </row>
    <row r="23" spans="1:97" ht="16.5" customHeight="1">
      <c r="A23" s="240"/>
      <c r="B23" s="240"/>
      <c r="C23" s="240"/>
      <c r="D23" s="240"/>
      <c r="E23" s="240"/>
      <c r="F23" s="240"/>
      <c r="G23" s="241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</row>
    <row r="24" spans="1:10" s="944" customFormat="1" ht="16.5" customHeight="1">
      <c r="A24" s="1330" t="s">
        <v>674</v>
      </c>
      <c r="B24" s="1776"/>
      <c r="C24" s="1776"/>
      <c r="D24" s="1776"/>
      <c r="E24" s="1776"/>
      <c r="F24" s="1776"/>
      <c r="G24" s="1776"/>
      <c r="H24" s="1776"/>
      <c r="I24" s="327"/>
      <c r="J24" s="327"/>
    </row>
    <row r="25" spans="1:10" s="942" customFormat="1" ht="16.5" customHeight="1">
      <c r="A25" s="250"/>
      <c r="B25" s="249"/>
      <c r="C25" s="6"/>
      <c r="D25" s="249"/>
      <c r="E25" s="486"/>
      <c r="F25" s="249"/>
      <c r="G25" s="249"/>
      <c r="H25" s="249"/>
      <c r="I25" s="249"/>
      <c r="J25" s="250"/>
    </row>
    <row r="26" spans="1:10" ht="16.5" customHeight="1">
      <c r="A26" s="215"/>
      <c r="B26" s="248"/>
      <c r="C26" s="589">
        <v>12</v>
      </c>
      <c r="D26" s="1207"/>
      <c r="E26" s="1207" t="s">
        <v>4</v>
      </c>
      <c r="F26" s="600" t="s">
        <v>383</v>
      </c>
      <c r="G26" s="84" t="s">
        <v>123</v>
      </c>
      <c r="H26" s="1208">
        <v>0</v>
      </c>
      <c r="I26" s="1209">
        <f>TIME(10,30,0)</f>
        <v>0.4375</v>
      </c>
      <c r="J26" s="215"/>
    </row>
    <row r="27" spans="1:10" s="942" customFormat="1" ht="16.5" customHeight="1">
      <c r="A27" s="250"/>
      <c r="B27" s="249"/>
      <c r="C27" s="12">
        <v>7</v>
      </c>
      <c r="D27" s="425" t="s">
        <v>447</v>
      </c>
      <c r="E27" s="425" t="s">
        <v>42</v>
      </c>
      <c r="F27" s="56" t="s">
        <v>385</v>
      </c>
      <c r="G27" s="12" t="s">
        <v>673</v>
      </c>
      <c r="H27" s="426"/>
      <c r="I27" s="1216">
        <f>I26+TIME(0,H26,0)</f>
        <v>0.4375</v>
      </c>
      <c r="J27" s="320"/>
    </row>
    <row r="28" spans="1:10" ht="16.5" customHeight="1">
      <c r="A28" s="215"/>
      <c r="B28" s="248"/>
      <c r="C28" s="84">
        <v>7.1</v>
      </c>
      <c r="D28" s="1207" t="s">
        <v>447</v>
      </c>
      <c r="E28" s="1207" t="s">
        <v>675</v>
      </c>
      <c r="F28" s="600" t="s">
        <v>385</v>
      </c>
      <c r="G28" s="84" t="s">
        <v>676</v>
      </c>
      <c r="H28" s="1208">
        <v>45</v>
      </c>
      <c r="I28" s="1209">
        <f>I27</f>
        <v>0.4375</v>
      </c>
      <c r="J28" s="259"/>
    </row>
    <row r="29" spans="1:10" s="942" customFormat="1" ht="16.5" customHeight="1">
      <c r="A29" s="250"/>
      <c r="B29" s="424"/>
      <c r="C29" s="12">
        <v>7.2</v>
      </c>
      <c r="D29" s="12" t="s">
        <v>447</v>
      </c>
      <c r="E29" s="14" t="s">
        <v>677</v>
      </c>
      <c r="F29" s="56" t="s">
        <v>385</v>
      </c>
      <c r="G29" s="12" t="s">
        <v>673</v>
      </c>
      <c r="H29" s="426">
        <f>75</f>
        <v>75</v>
      </c>
      <c r="I29" s="1216">
        <f aca="true" t="shared" si="0" ref="I29:I37">I28+TIME(0,H28,0)</f>
        <v>0.46875</v>
      </c>
      <c r="J29" s="1217"/>
    </row>
    <row r="30" spans="1:10" ht="16.5" customHeight="1">
      <c r="A30" s="215"/>
      <c r="B30" s="248"/>
      <c r="C30" s="84">
        <v>8</v>
      </c>
      <c r="D30" s="1207"/>
      <c r="E30" s="1207" t="s">
        <v>518</v>
      </c>
      <c r="F30" s="600" t="s">
        <v>385</v>
      </c>
      <c r="G30" s="84" t="s">
        <v>123</v>
      </c>
      <c r="H30" s="1208">
        <v>60</v>
      </c>
      <c r="I30" s="1209">
        <f t="shared" si="0"/>
        <v>0.5208333333333334</v>
      </c>
      <c r="J30" s="259"/>
    </row>
    <row r="31" spans="1:10" s="942" customFormat="1" ht="16.5" customHeight="1">
      <c r="A31" s="250"/>
      <c r="B31" s="424"/>
      <c r="C31" s="12">
        <f>C30+1</f>
        <v>9</v>
      </c>
      <c r="D31" s="12" t="s">
        <v>445</v>
      </c>
      <c r="E31" s="14" t="s">
        <v>37</v>
      </c>
      <c r="F31" s="57" t="s">
        <v>385</v>
      </c>
      <c r="G31" s="12" t="s">
        <v>671</v>
      </c>
      <c r="H31" s="426">
        <v>15</v>
      </c>
      <c r="I31" s="1216">
        <f t="shared" si="0"/>
        <v>0.5625</v>
      </c>
      <c r="J31" s="1217"/>
    </row>
    <row r="32" spans="1:10" ht="16.5" customHeight="1">
      <c r="A32" s="215"/>
      <c r="B32" s="248"/>
      <c r="C32" s="84">
        <f>C31+1</f>
        <v>10</v>
      </c>
      <c r="D32" s="1207" t="s">
        <v>447</v>
      </c>
      <c r="E32" s="1207" t="s">
        <v>678</v>
      </c>
      <c r="F32" s="600" t="s">
        <v>385</v>
      </c>
      <c r="G32" s="84" t="s">
        <v>40</v>
      </c>
      <c r="H32" s="1208">
        <f>120-15</f>
        <v>105</v>
      </c>
      <c r="I32" s="1209">
        <f t="shared" si="0"/>
        <v>0.5729166666666666</v>
      </c>
      <c r="J32" s="259"/>
    </row>
    <row r="33" spans="1:10" s="942" customFormat="1" ht="16.5" customHeight="1">
      <c r="A33" s="250"/>
      <c r="B33" s="249"/>
      <c r="C33" s="12">
        <f>C45+1</f>
        <v>12</v>
      </c>
      <c r="D33" s="425"/>
      <c r="E33" s="425" t="s">
        <v>43</v>
      </c>
      <c r="F33" s="56" t="s">
        <v>383</v>
      </c>
      <c r="G33" s="12" t="s">
        <v>123</v>
      </c>
      <c r="H33" s="426">
        <v>30</v>
      </c>
      <c r="I33" s="1216">
        <f t="shared" si="0"/>
        <v>0.6458333333333333</v>
      </c>
      <c r="J33" s="320"/>
    </row>
    <row r="34" spans="1:10" ht="16.5" customHeight="1">
      <c r="A34" s="215"/>
      <c r="B34" s="248"/>
      <c r="C34" s="84">
        <v>11</v>
      </c>
      <c r="D34" s="1207" t="s">
        <v>447</v>
      </c>
      <c r="E34" s="1207" t="s">
        <v>678</v>
      </c>
      <c r="F34" s="600" t="s">
        <v>383</v>
      </c>
      <c r="G34" s="84" t="s">
        <v>40</v>
      </c>
      <c r="H34" s="1208">
        <v>120</v>
      </c>
      <c r="I34" s="1209">
        <f t="shared" si="0"/>
        <v>0.6666666666666666</v>
      </c>
      <c r="J34" s="215"/>
    </row>
    <row r="35" spans="1:10" s="942" customFormat="1" ht="16.5" customHeight="1">
      <c r="A35" s="250"/>
      <c r="B35" s="249"/>
      <c r="C35" s="12">
        <v>14</v>
      </c>
      <c r="D35" s="425"/>
      <c r="E35" s="425" t="s">
        <v>44</v>
      </c>
      <c r="F35" s="56" t="s">
        <v>383</v>
      </c>
      <c r="G35" s="12" t="s">
        <v>123</v>
      </c>
      <c r="H35" s="426">
        <v>90</v>
      </c>
      <c r="I35" s="1216">
        <f t="shared" si="0"/>
        <v>0.75</v>
      </c>
      <c r="J35" s="320"/>
    </row>
    <row r="36" spans="1:10" ht="16.5" customHeight="1">
      <c r="A36" s="215"/>
      <c r="B36" s="248"/>
      <c r="C36" s="84">
        <v>11</v>
      </c>
      <c r="D36" s="1207" t="s">
        <v>447</v>
      </c>
      <c r="E36" s="1207" t="s">
        <v>678</v>
      </c>
      <c r="F36" s="600" t="s">
        <v>383</v>
      </c>
      <c r="G36" s="84" t="s">
        <v>40</v>
      </c>
      <c r="H36" s="1208">
        <v>120</v>
      </c>
      <c r="I36" s="1209">
        <f t="shared" si="0"/>
        <v>0.8125</v>
      </c>
      <c r="J36" s="215"/>
    </row>
    <row r="37" spans="1:10" s="942" customFormat="1" ht="16.5" customHeight="1">
      <c r="A37" s="250"/>
      <c r="B37" s="249"/>
      <c r="C37" s="12">
        <v>14</v>
      </c>
      <c r="D37" s="425"/>
      <c r="E37" s="425" t="s">
        <v>44</v>
      </c>
      <c r="F37" s="56" t="s">
        <v>383</v>
      </c>
      <c r="G37" s="12" t="s">
        <v>123</v>
      </c>
      <c r="H37" s="426"/>
      <c r="I37" s="1216">
        <f t="shared" si="0"/>
        <v>0.8958333333333334</v>
      </c>
      <c r="J37" s="320"/>
    </row>
    <row r="38" spans="1:10" ht="16.5" customHeight="1">
      <c r="A38" s="215"/>
      <c r="B38" s="1212"/>
      <c r="C38" s="84"/>
      <c r="D38" s="84"/>
      <c r="E38" s="1168"/>
      <c r="F38" s="1168"/>
      <c r="G38" s="84"/>
      <c r="H38" s="1208"/>
      <c r="I38" s="1209"/>
      <c r="J38" s="1213"/>
    </row>
    <row r="39" spans="1:97" ht="16.5" customHeight="1">
      <c r="A39" s="240"/>
      <c r="B39" s="240"/>
      <c r="C39" s="240"/>
      <c r="D39" s="240"/>
      <c r="E39" s="240"/>
      <c r="F39" s="240"/>
      <c r="G39" s="241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</row>
    <row r="40" spans="1:10" s="944" customFormat="1" ht="16.5" customHeight="1">
      <c r="A40" s="1330" t="s">
        <v>679</v>
      </c>
      <c r="B40" s="1330"/>
      <c r="C40" s="1330"/>
      <c r="D40" s="1330"/>
      <c r="E40" s="1330"/>
      <c r="F40" s="1330"/>
      <c r="G40" s="1330"/>
      <c r="H40" s="1330"/>
      <c r="I40" s="327"/>
      <c r="J40" s="327"/>
    </row>
    <row r="41" spans="1:10" s="942" customFormat="1" ht="16.5" customHeight="1">
      <c r="A41" s="250"/>
      <c r="B41" s="249"/>
      <c r="C41" s="6"/>
      <c r="D41" s="249"/>
      <c r="E41" s="486"/>
      <c r="F41" s="249"/>
      <c r="G41" s="249"/>
      <c r="H41" s="249"/>
      <c r="I41" s="249"/>
      <c r="J41" s="250"/>
    </row>
    <row r="42" spans="1:10" ht="16.5" customHeight="1">
      <c r="A42" s="215"/>
      <c r="B42" s="248"/>
      <c r="C42" s="82">
        <v>15</v>
      </c>
      <c r="D42" s="248" t="s">
        <v>445</v>
      </c>
      <c r="E42" s="1207" t="s">
        <v>680</v>
      </c>
      <c r="F42" s="248" t="s">
        <v>385</v>
      </c>
      <c r="G42" s="248" t="s">
        <v>123</v>
      </c>
      <c r="H42" s="1208">
        <v>30</v>
      </c>
      <c r="I42" s="1209">
        <f>TIME(8,0,0)</f>
        <v>0.3333333333333333</v>
      </c>
      <c r="J42" s="215"/>
    </row>
    <row r="43" spans="1:10" s="942" customFormat="1" ht="16.5" customHeight="1">
      <c r="A43" s="250"/>
      <c r="B43" s="249"/>
      <c r="C43" s="13">
        <v>16</v>
      </c>
      <c r="D43" s="425" t="s">
        <v>445</v>
      </c>
      <c r="E43" s="425" t="s">
        <v>681</v>
      </c>
      <c r="F43" s="56" t="s">
        <v>385</v>
      </c>
      <c r="G43" s="12" t="s">
        <v>40</v>
      </c>
      <c r="H43" s="426">
        <v>15</v>
      </c>
      <c r="I43" s="1216">
        <f aca="true" t="shared" si="1" ref="I43:I50">I42+TIME(0,H42,0)</f>
        <v>0.35416666666666663</v>
      </c>
      <c r="J43" s="250"/>
    </row>
    <row r="44" spans="1:10" ht="16.5" customHeight="1">
      <c r="A44" s="215"/>
      <c r="B44" s="248"/>
      <c r="C44" s="84">
        <f>C43+1</f>
        <v>17</v>
      </c>
      <c r="D44" s="1207" t="s">
        <v>447</v>
      </c>
      <c r="E44" s="1207" t="s">
        <v>682</v>
      </c>
      <c r="F44" s="600" t="s">
        <v>385</v>
      </c>
      <c r="G44" s="84" t="s">
        <v>123</v>
      </c>
      <c r="H44" s="1208">
        <v>60</v>
      </c>
      <c r="I44" s="1209">
        <f t="shared" si="1"/>
        <v>0.3645833333333333</v>
      </c>
      <c r="J44" s="259"/>
    </row>
    <row r="45" spans="1:10" s="942" customFormat="1" ht="16.5" customHeight="1">
      <c r="A45" s="250"/>
      <c r="B45" s="424"/>
      <c r="C45" s="12">
        <f>C32+1</f>
        <v>11</v>
      </c>
      <c r="D45" s="12" t="s">
        <v>445</v>
      </c>
      <c r="E45" s="14" t="s">
        <v>46</v>
      </c>
      <c r="F45" s="57" t="s">
        <v>385</v>
      </c>
      <c r="G45" s="12" t="s">
        <v>123</v>
      </c>
      <c r="H45" s="426">
        <v>15</v>
      </c>
      <c r="I45" s="1216">
        <f t="shared" si="1"/>
        <v>0.40625</v>
      </c>
      <c r="J45" s="1217"/>
    </row>
    <row r="46" spans="1:10" ht="16.5" customHeight="1">
      <c r="A46" s="215"/>
      <c r="B46" s="248"/>
      <c r="C46" s="84">
        <v>18</v>
      </c>
      <c r="D46" s="1207"/>
      <c r="E46" s="1207" t="s">
        <v>683</v>
      </c>
      <c r="F46" s="600" t="s">
        <v>385</v>
      </c>
      <c r="G46" s="84" t="s">
        <v>123</v>
      </c>
      <c r="H46" s="1208">
        <v>210</v>
      </c>
      <c r="I46" s="1209">
        <f t="shared" si="1"/>
        <v>0.4166666666666667</v>
      </c>
      <c r="J46" s="259"/>
    </row>
    <row r="47" spans="1:10" s="942" customFormat="1" ht="16.5" customHeight="1">
      <c r="A47" s="250"/>
      <c r="B47" s="424"/>
      <c r="C47" s="12">
        <v>19</v>
      </c>
      <c r="D47" s="12" t="s">
        <v>47</v>
      </c>
      <c r="E47" s="14" t="s">
        <v>48</v>
      </c>
      <c r="F47" s="56" t="s">
        <v>385</v>
      </c>
      <c r="G47" s="12" t="s">
        <v>261</v>
      </c>
      <c r="H47" s="426">
        <v>120</v>
      </c>
      <c r="I47" s="1216">
        <f t="shared" si="1"/>
        <v>0.5625</v>
      </c>
      <c r="J47" s="1217"/>
    </row>
    <row r="48" spans="1:10" ht="16.5" customHeight="1">
      <c r="A48" s="215"/>
      <c r="B48" s="248"/>
      <c r="C48" s="84">
        <f>C47+1</f>
        <v>20</v>
      </c>
      <c r="D48" s="1207" t="s">
        <v>447</v>
      </c>
      <c r="E48" s="1207" t="s">
        <v>43</v>
      </c>
      <c r="F48" s="600" t="s">
        <v>385</v>
      </c>
      <c r="G48" s="84" t="s">
        <v>123</v>
      </c>
      <c r="H48" s="1208">
        <v>30</v>
      </c>
      <c r="I48" s="1209">
        <f t="shared" si="1"/>
        <v>0.6458333333333334</v>
      </c>
      <c r="J48" s="259"/>
    </row>
    <row r="49" spans="1:10" s="942" customFormat="1" ht="16.5" customHeight="1">
      <c r="A49" s="250"/>
      <c r="B49" s="424"/>
      <c r="C49" s="12">
        <v>19</v>
      </c>
      <c r="D49" s="12" t="s">
        <v>47</v>
      </c>
      <c r="E49" s="14" t="s">
        <v>48</v>
      </c>
      <c r="F49" s="56" t="s">
        <v>385</v>
      </c>
      <c r="G49" s="12" t="s">
        <v>261</v>
      </c>
      <c r="H49" s="426">
        <v>120</v>
      </c>
      <c r="I49" s="1216">
        <f t="shared" si="1"/>
        <v>0.6666666666666667</v>
      </c>
      <c r="J49" s="1217"/>
    </row>
    <row r="50" spans="1:10" ht="16.5" customHeight="1">
      <c r="A50" s="215"/>
      <c r="B50" s="248"/>
      <c r="C50" s="84">
        <v>21</v>
      </c>
      <c r="D50" s="1207"/>
      <c r="E50" s="1207" t="s">
        <v>45</v>
      </c>
      <c r="F50" s="600" t="s">
        <v>385</v>
      </c>
      <c r="G50" s="84" t="s">
        <v>261</v>
      </c>
      <c r="H50" s="1208">
        <v>30</v>
      </c>
      <c r="I50" s="1209">
        <f t="shared" si="1"/>
        <v>0.7500000000000001</v>
      </c>
      <c r="J50" s="259"/>
    </row>
    <row r="51" spans="1:10" s="942" customFormat="1" ht="16.5" customHeight="1">
      <c r="A51" s="250"/>
      <c r="B51" s="249"/>
      <c r="C51" s="12"/>
      <c r="D51" s="425"/>
      <c r="E51" s="425"/>
      <c r="F51" s="12"/>
      <c r="G51" s="12"/>
      <c r="H51" s="426"/>
      <c r="I51" s="1216"/>
      <c r="J51" s="320"/>
    </row>
    <row r="52" spans="1:97" ht="16.5" customHeight="1">
      <c r="A52" s="240"/>
      <c r="B52" s="240"/>
      <c r="C52" s="240"/>
      <c r="D52" s="240"/>
      <c r="E52" s="240"/>
      <c r="F52" s="240"/>
      <c r="G52" s="241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</row>
    <row r="53" spans="1:10" s="944" customFormat="1" ht="16.5" customHeight="1">
      <c r="A53" s="1776" t="s">
        <v>684</v>
      </c>
      <c r="B53" s="1776"/>
      <c r="C53" s="1776"/>
      <c r="D53" s="1776"/>
      <c r="E53" s="1776"/>
      <c r="F53" s="1776"/>
      <c r="G53" s="1776"/>
      <c r="H53" s="1776"/>
      <c r="I53" s="327"/>
      <c r="J53" s="327"/>
    </row>
    <row r="54" spans="1:10" s="942" customFormat="1" ht="16.5" customHeight="1">
      <c r="A54" s="337"/>
      <c r="B54" s="338"/>
      <c r="C54" s="338"/>
      <c r="D54" s="338"/>
      <c r="E54" s="338"/>
      <c r="F54" s="338"/>
      <c r="G54" s="338"/>
      <c r="H54" s="338"/>
      <c r="I54" s="320"/>
      <c r="J54" s="320"/>
    </row>
    <row r="55" spans="1:10" ht="16.5" customHeight="1">
      <c r="A55" s="215"/>
      <c r="B55" s="248"/>
      <c r="C55" s="84">
        <v>22</v>
      </c>
      <c r="D55" s="1207" t="s">
        <v>47</v>
      </c>
      <c r="E55" s="1207" t="s">
        <v>49</v>
      </c>
      <c r="F55" s="600" t="s">
        <v>383</v>
      </c>
      <c r="G55" s="84" t="s">
        <v>261</v>
      </c>
      <c r="H55" s="1208">
        <v>120</v>
      </c>
      <c r="I55" s="1209">
        <f>TIME(8,0,0)</f>
        <v>0.3333333333333333</v>
      </c>
      <c r="J55" s="259"/>
    </row>
    <row r="56" spans="1:10" s="942" customFormat="1" ht="16.5" customHeight="1">
      <c r="A56" s="250"/>
      <c r="B56" s="249"/>
      <c r="C56" s="12">
        <f>C55+1</f>
        <v>23</v>
      </c>
      <c r="D56" s="425" t="s">
        <v>447</v>
      </c>
      <c r="E56" s="425" t="s">
        <v>43</v>
      </c>
      <c r="F56" s="56" t="s">
        <v>385</v>
      </c>
      <c r="G56" s="12" t="s">
        <v>123</v>
      </c>
      <c r="H56" s="426">
        <v>30</v>
      </c>
      <c r="I56" s="1216">
        <f>I55+TIME(0,H55,0)</f>
        <v>0.41666666666666663</v>
      </c>
      <c r="J56" s="320"/>
    </row>
    <row r="57" spans="1:10" ht="16.5" customHeight="1">
      <c r="A57" s="215"/>
      <c r="B57" s="248"/>
      <c r="C57" s="84">
        <v>22</v>
      </c>
      <c r="D57" s="1207" t="s">
        <v>47</v>
      </c>
      <c r="E57" s="1207" t="s">
        <v>49</v>
      </c>
      <c r="F57" s="600" t="s">
        <v>385</v>
      </c>
      <c r="G57" s="84" t="s">
        <v>261</v>
      </c>
      <c r="H57" s="1208">
        <v>120</v>
      </c>
      <c r="I57" s="1209">
        <f>I56+TIME(0,H56,0)</f>
        <v>0.43749999999999994</v>
      </c>
      <c r="J57" s="259"/>
    </row>
    <row r="58" spans="1:10" s="942" customFormat="1" ht="16.5" customHeight="1">
      <c r="A58" s="1218"/>
      <c r="B58" s="1219"/>
      <c r="C58" s="1220">
        <v>24</v>
      </c>
      <c r="D58" s="1219"/>
      <c r="E58" s="1219" t="s">
        <v>50</v>
      </c>
      <c r="F58" s="1221" t="s">
        <v>385</v>
      </c>
      <c r="G58" s="1219" t="s">
        <v>123</v>
      </c>
      <c r="H58" s="1219"/>
      <c r="I58" s="1216">
        <f>I57+TIME(0,H57,0)</f>
        <v>0.5208333333333333</v>
      </c>
      <c r="J58" s="250"/>
    </row>
    <row r="59" spans="1:10" ht="16.5" customHeight="1">
      <c r="A59" s="1214"/>
      <c r="B59" s="1214"/>
      <c r="C59" s="1214"/>
      <c r="D59" s="1214"/>
      <c r="E59" s="1214"/>
      <c r="F59" s="1214"/>
      <c r="G59" s="1214"/>
      <c r="H59" s="1214"/>
      <c r="I59" s="1214"/>
      <c r="J59" s="215"/>
    </row>
    <row r="60" spans="1:10" s="944" customFormat="1" ht="16.5" customHeight="1">
      <c r="A60" s="1776"/>
      <c r="B60" s="1776"/>
      <c r="C60" s="1776"/>
      <c r="D60" s="1776"/>
      <c r="E60" s="1776"/>
      <c r="F60" s="1776"/>
      <c r="G60" s="1776"/>
      <c r="H60" s="1776"/>
      <c r="I60" s="327"/>
      <c r="J60" s="327"/>
    </row>
  </sheetData>
  <mergeCells count="8">
    <mergeCell ref="A24:H24"/>
    <mergeCell ref="A40:H40"/>
    <mergeCell ref="A53:H53"/>
    <mergeCell ref="A60:H60"/>
    <mergeCell ref="B2:I2"/>
    <mergeCell ref="B3:I3"/>
    <mergeCell ref="B4:I4"/>
    <mergeCell ref="A11:H11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923" customFormat="1" ht="16.5" customHeight="1">
      <c r="A1" s="356"/>
      <c r="B1" s="356"/>
      <c r="C1" s="356"/>
      <c r="D1" s="356"/>
      <c r="E1" s="356"/>
      <c r="F1" s="356"/>
      <c r="G1" s="356"/>
      <c r="H1" s="356"/>
      <c r="I1" s="356"/>
    </row>
    <row r="2" spans="1:9" s="923" customFormat="1" ht="16.5" customHeight="1">
      <c r="A2" s="358"/>
      <c r="B2" s="1799" t="s">
        <v>498</v>
      </c>
      <c r="C2" s="1799"/>
      <c r="D2" s="1799"/>
      <c r="E2" s="1799"/>
      <c r="F2" s="1799"/>
      <c r="G2" s="1799"/>
      <c r="H2" s="1799"/>
      <c r="I2" s="1799"/>
    </row>
    <row r="3" spans="1:9" s="754" customFormat="1" ht="16.5" customHeight="1">
      <c r="A3" s="324"/>
      <c r="B3" s="1788" t="s">
        <v>132</v>
      </c>
      <c r="C3" s="1788"/>
      <c r="D3" s="1788"/>
      <c r="E3" s="1788"/>
      <c r="F3" s="1788"/>
      <c r="G3" s="1788"/>
      <c r="H3" s="1788"/>
      <c r="I3" s="1788"/>
    </row>
    <row r="4" spans="1:9" s="924" customFormat="1" ht="16.5" customHeight="1">
      <c r="A4" s="351"/>
      <c r="B4" s="1794" t="s">
        <v>512</v>
      </c>
      <c r="C4" s="1794"/>
      <c r="D4" s="1794"/>
      <c r="E4" s="1794"/>
      <c r="F4" s="1794"/>
      <c r="G4" s="1794"/>
      <c r="H4" s="1794"/>
      <c r="I4" s="1794"/>
    </row>
    <row r="5" spans="2:9" s="89" customFormat="1" ht="16.5" customHeight="1">
      <c r="B5" s="340" t="s">
        <v>385</v>
      </c>
      <c r="C5" s="779" t="s">
        <v>434</v>
      </c>
      <c r="D5" s="342"/>
      <c r="E5" s="342"/>
      <c r="F5" s="342"/>
      <c r="G5" s="342"/>
      <c r="H5" s="342"/>
      <c r="I5" s="342"/>
    </row>
    <row r="6" spans="2:9" s="89" customFormat="1" ht="16.5" customHeight="1">
      <c r="B6" s="340" t="s">
        <v>385</v>
      </c>
      <c r="C6" s="779" t="s">
        <v>436</v>
      </c>
      <c r="D6" s="342"/>
      <c r="E6" s="342"/>
      <c r="F6" s="342"/>
      <c r="G6" s="342"/>
      <c r="H6" s="342"/>
      <c r="I6" s="342"/>
    </row>
    <row r="7" spans="2:9" s="89" customFormat="1" ht="16.5" customHeight="1">
      <c r="B7" s="340" t="s">
        <v>385</v>
      </c>
      <c r="C7" s="779" t="s">
        <v>778</v>
      </c>
      <c r="D7" s="342"/>
      <c r="E7" s="342"/>
      <c r="F7" s="342"/>
      <c r="G7" s="342"/>
      <c r="H7" s="342"/>
      <c r="I7" s="342"/>
    </row>
    <row r="8" spans="2:9" s="89" customFormat="1" ht="16.5" customHeight="1">
      <c r="B8" s="340" t="s">
        <v>385</v>
      </c>
      <c r="C8" s="779" t="s">
        <v>435</v>
      </c>
      <c r="D8" s="342"/>
      <c r="E8" s="342"/>
      <c r="F8" s="342"/>
      <c r="G8" s="342"/>
      <c r="H8" s="342"/>
      <c r="I8" s="342"/>
    </row>
    <row r="9" spans="1:9" s="438" customFormat="1" ht="16.5" customHeight="1">
      <c r="A9" s="240"/>
      <c r="B9" s="240"/>
      <c r="C9" s="240"/>
      <c r="D9" s="240"/>
      <c r="E9" s="240"/>
      <c r="F9" s="240"/>
      <c r="G9" s="240"/>
      <c r="H9" s="325"/>
      <c r="I9" s="241"/>
    </row>
    <row r="10" spans="1:9" s="438" customFormat="1" ht="16.5" customHeight="1">
      <c r="A10" s="3"/>
      <c r="B10" s="1330" t="s">
        <v>685</v>
      </c>
      <c r="C10" s="1330"/>
      <c r="D10" s="1330"/>
      <c r="E10" s="1330"/>
      <c r="F10" s="1330"/>
      <c r="G10" s="1330"/>
      <c r="H10" s="1330"/>
      <c r="I10" s="1330"/>
    </row>
    <row r="11" spans="1:9" s="754" customFormat="1" ht="16.5" customHeight="1">
      <c r="A11" s="250"/>
      <c r="B11" s="250"/>
      <c r="C11" s="250"/>
      <c r="D11" s="250"/>
      <c r="E11" s="320"/>
      <c r="F11" s="250"/>
      <c r="G11" s="250"/>
      <c r="H11" s="326"/>
      <c r="I11" s="250"/>
    </row>
    <row r="12" spans="1:9" ht="16.5" customHeight="1">
      <c r="A12" s="308"/>
      <c r="B12" s="308"/>
      <c r="C12" s="333">
        <v>1</v>
      </c>
      <c r="D12" s="334" t="s">
        <v>448</v>
      </c>
      <c r="E12" s="920" t="s">
        <v>4</v>
      </c>
      <c r="F12" s="309" t="s">
        <v>383</v>
      </c>
      <c r="G12" s="334" t="s">
        <v>421</v>
      </c>
      <c r="H12" s="335">
        <v>0</v>
      </c>
      <c r="I12" s="310">
        <f>TIME(8,0,0)</f>
        <v>0.3333333333333333</v>
      </c>
    </row>
    <row r="13" spans="1:9" s="754" customFormat="1" ht="16.5" customHeight="1">
      <c r="A13" s="256"/>
      <c r="B13" s="256"/>
      <c r="C13" s="330">
        <v>2</v>
      </c>
      <c r="D13" s="331" t="s">
        <v>447</v>
      </c>
      <c r="E13" s="921" t="s">
        <v>422</v>
      </c>
      <c r="F13" s="257" t="s">
        <v>383</v>
      </c>
      <c r="G13" s="331" t="s">
        <v>421</v>
      </c>
      <c r="H13" s="332">
        <v>5</v>
      </c>
      <c r="I13" s="258">
        <f aca="true" t="shared" si="0" ref="I13:I19">I12+TIME(0,H12,0)</f>
        <v>0.3333333333333333</v>
      </c>
    </row>
    <row r="14" spans="1:9" ht="16.5" customHeight="1">
      <c r="A14" s="308"/>
      <c r="B14" s="308"/>
      <c r="C14" s="333">
        <v>3</v>
      </c>
      <c r="D14" s="334" t="s">
        <v>447</v>
      </c>
      <c r="E14" s="920" t="s">
        <v>519</v>
      </c>
      <c r="F14" s="309" t="s">
        <v>383</v>
      </c>
      <c r="G14" s="334" t="s">
        <v>423</v>
      </c>
      <c r="H14" s="335">
        <v>45</v>
      </c>
      <c r="I14" s="310">
        <f t="shared" si="0"/>
        <v>0.3368055555555555</v>
      </c>
    </row>
    <row r="15" spans="1:9" s="754" customFormat="1" ht="16.5" customHeight="1">
      <c r="A15" s="256"/>
      <c r="B15" s="256"/>
      <c r="C15" s="330">
        <v>4</v>
      </c>
      <c r="D15" s="331" t="s">
        <v>447</v>
      </c>
      <c r="E15" s="921" t="s">
        <v>424</v>
      </c>
      <c r="F15" s="257" t="s">
        <v>383</v>
      </c>
      <c r="G15" s="331" t="s">
        <v>425</v>
      </c>
      <c r="H15" s="332">
        <v>15</v>
      </c>
      <c r="I15" s="258">
        <f t="shared" si="0"/>
        <v>0.3680555555555555</v>
      </c>
    </row>
    <row r="16" spans="1:9" ht="16.5" customHeight="1">
      <c r="A16" s="308"/>
      <c r="B16" s="308"/>
      <c r="C16" s="333">
        <v>5</v>
      </c>
      <c r="D16" s="334" t="s">
        <v>447</v>
      </c>
      <c r="E16" s="920" t="s">
        <v>426</v>
      </c>
      <c r="F16" s="309" t="s">
        <v>383</v>
      </c>
      <c r="G16" s="334" t="s">
        <v>427</v>
      </c>
      <c r="H16" s="335">
        <v>15</v>
      </c>
      <c r="I16" s="310">
        <f t="shared" si="0"/>
        <v>0.3784722222222222</v>
      </c>
    </row>
    <row r="17" spans="1:9" s="754" customFormat="1" ht="16.5" customHeight="1">
      <c r="A17" s="256"/>
      <c r="B17" s="256"/>
      <c r="C17" s="330">
        <v>10</v>
      </c>
      <c r="D17" s="331" t="s">
        <v>447</v>
      </c>
      <c r="E17" s="921" t="s">
        <v>779</v>
      </c>
      <c r="F17" s="257" t="s">
        <v>383</v>
      </c>
      <c r="G17" s="331" t="s">
        <v>364</v>
      </c>
      <c r="H17" s="332">
        <v>20</v>
      </c>
      <c r="I17" s="258">
        <f t="shared" si="0"/>
        <v>0.3888888888888889</v>
      </c>
    </row>
    <row r="18" spans="1:9" ht="16.5" customHeight="1">
      <c r="A18" s="308"/>
      <c r="B18" s="308"/>
      <c r="C18" s="333">
        <v>11</v>
      </c>
      <c r="D18" s="334" t="s">
        <v>447</v>
      </c>
      <c r="E18" s="922" t="s">
        <v>432</v>
      </c>
      <c r="F18" s="309" t="s">
        <v>383</v>
      </c>
      <c r="G18" s="334" t="s">
        <v>421</v>
      </c>
      <c r="H18" s="335">
        <v>20</v>
      </c>
      <c r="I18" s="310">
        <f t="shared" si="0"/>
        <v>0.4027777777777778</v>
      </c>
    </row>
    <row r="19" spans="1:9" s="754" customFormat="1" ht="16.5" customHeight="1">
      <c r="A19" s="256"/>
      <c r="B19" s="256"/>
      <c r="C19" s="330">
        <v>12</v>
      </c>
      <c r="D19" s="331" t="s">
        <v>447</v>
      </c>
      <c r="E19" s="875" t="s">
        <v>433</v>
      </c>
      <c r="F19" s="257" t="s">
        <v>383</v>
      </c>
      <c r="G19" s="331" t="s">
        <v>421</v>
      </c>
      <c r="H19" s="332"/>
      <c r="I19" s="258">
        <f t="shared" si="0"/>
        <v>0.4166666666666667</v>
      </c>
    </row>
    <row r="20" spans="1:9" ht="16.5" customHeight="1">
      <c r="A20" s="308"/>
      <c r="B20" s="308"/>
      <c r="C20" s="333"/>
      <c r="D20" s="334"/>
      <c r="E20" s="263"/>
      <c r="F20" s="309" t="s">
        <v>383</v>
      </c>
      <c r="G20" s="334"/>
      <c r="H20" s="335"/>
      <c r="I20" s="310"/>
    </row>
    <row r="21" spans="1:9" s="754" customFormat="1" ht="16.5" customHeight="1">
      <c r="A21" s="256"/>
      <c r="B21" s="256"/>
      <c r="C21" s="330"/>
      <c r="D21" s="331"/>
      <c r="E21" s="331"/>
      <c r="F21" s="331"/>
      <c r="G21" s="331"/>
      <c r="H21" s="332"/>
      <c r="I21" s="331"/>
    </row>
    <row r="22" spans="1:9" ht="16.5" customHeight="1">
      <c r="A22" s="308"/>
      <c r="B22" s="308"/>
      <c r="C22" s="333"/>
      <c r="D22" s="334" t="s">
        <v>480</v>
      </c>
      <c r="E22" s="334"/>
      <c r="F22" s="334" t="s">
        <v>481</v>
      </c>
      <c r="G22" s="334"/>
      <c r="H22" s="335"/>
      <c r="I22" s="334"/>
    </row>
    <row r="23" spans="1:9" s="754" customFormat="1" ht="16.5" customHeight="1">
      <c r="A23" s="256"/>
      <c r="B23" s="256"/>
      <c r="C23" s="330"/>
      <c r="D23" s="331" t="s">
        <v>482</v>
      </c>
      <c r="E23" s="331"/>
      <c r="F23" s="331" t="s">
        <v>483</v>
      </c>
      <c r="G23" s="331"/>
      <c r="H23" s="332"/>
      <c r="I23" s="331"/>
    </row>
    <row r="25" spans="1:9" s="438" customFormat="1" ht="16.5" customHeight="1">
      <c r="A25" s="240"/>
      <c r="B25" s="240"/>
      <c r="C25" s="240"/>
      <c r="D25" s="240"/>
      <c r="E25" s="240"/>
      <c r="F25" s="240"/>
      <c r="G25" s="240"/>
      <c r="H25" s="325"/>
      <c r="I25" s="241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tabColor indexed="54"/>
    <pageSetUpPr fitToPage="1"/>
  </sheetPr>
  <dimension ref="A1:CS8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574218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421875" style="0" customWidth="1"/>
    <col min="8" max="8" width="5.421875" style="0" customWidth="1"/>
    <col min="9" max="9" width="10.8515625" style="0" customWidth="1"/>
  </cols>
  <sheetData>
    <row r="1" spans="1:97" ht="16.5" customHeight="1">
      <c r="A1" s="359"/>
      <c r="B1" s="359"/>
      <c r="C1" s="359"/>
      <c r="D1" s="359"/>
      <c r="E1" s="359"/>
      <c r="F1" s="359"/>
      <c r="G1" s="359"/>
      <c r="H1" s="359"/>
      <c r="I1" s="360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</row>
    <row r="2" spans="1:97" ht="16.5" customHeight="1">
      <c r="A2" s="361"/>
      <c r="B2" s="1792" t="s">
        <v>484</v>
      </c>
      <c r="C2" s="1792"/>
      <c r="D2" s="1792"/>
      <c r="E2" s="1792"/>
      <c r="F2" s="1792"/>
      <c r="G2" s="1792"/>
      <c r="H2" s="1792"/>
      <c r="I2" s="1792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</row>
    <row r="3" spans="1:97" ht="16.5" customHeight="1">
      <c r="A3" s="324"/>
      <c r="B3" s="1788" t="s">
        <v>111</v>
      </c>
      <c r="C3" s="1788"/>
      <c r="D3" s="1788"/>
      <c r="E3" s="1788"/>
      <c r="F3" s="1788"/>
      <c r="G3" s="1788"/>
      <c r="H3" s="1788"/>
      <c r="I3" s="1788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</row>
    <row r="4" spans="1:97" ht="16.5" customHeight="1">
      <c r="A4" s="445"/>
      <c r="B4" s="1774" t="s">
        <v>511</v>
      </c>
      <c r="C4" s="1774"/>
      <c r="D4" s="1774"/>
      <c r="E4" s="1774"/>
      <c r="F4" s="1774"/>
      <c r="G4" s="1774"/>
      <c r="H4" s="1774"/>
      <c r="I4" s="1774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1:97" ht="16.5" customHeight="1">
      <c r="A5" s="420"/>
      <c r="B5" s="421" t="s">
        <v>385</v>
      </c>
      <c r="C5" s="446" t="s">
        <v>23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1:97" ht="16.5" customHeight="1">
      <c r="A6" s="420"/>
      <c r="B6" s="421" t="s">
        <v>385</v>
      </c>
      <c r="C6" s="446" t="s">
        <v>267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1:97" ht="16.5" customHeight="1">
      <c r="A7" s="420"/>
      <c r="B7" s="421" t="s">
        <v>385</v>
      </c>
      <c r="C7" s="446" t="s">
        <v>686</v>
      </c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pans="1:97" ht="16.5" customHeight="1">
      <c r="A8" s="420"/>
      <c r="B8" s="421" t="s">
        <v>385</v>
      </c>
      <c r="C8" s="446" t="s">
        <v>687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</row>
    <row r="9" spans="1:97" ht="16.5" customHeight="1">
      <c r="A9" s="420"/>
      <c r="B9" s="421" t="s">
        <v>385</v>
      </c>
      <c r="C9" s="446" t="s">
        <v>688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</row>
    <row r="10" spans="1:97" ht="16.5" customHeight="1">
      <c r="A10" s="240"/>
      <c r="B10" s="240"/>
      <c r="C10" s="240"/>
      <c r="D10" s="240"/>
      <c r="E10" s="240"/>
      <c r="F10" s="240"/>
      <c r="G10" s="241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</row>
    <row r="11" spans="1:97" ht="16.5" customHeight="1">
      <c r="A11" s="48"/>
      <c r="B11" s="1330" t="s">
        <v>689</v>
      </c>
      <c r="C11" s="1776"/>
      <c r="D11" s="1776"/>
      <c r="E11" s="1776"/>
      <c r="F11" s="1776"/>
      <c r="G11" s="1776"/>
      <c r="H11" s="1776"/>
      <c r="I11" s="1776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16.5" customHeight="1">
      <c r="A12" s="10"/>
      <c r="B12" s="337"/>
      <c r="C12" s="338"/>
      <c r="D12" s="338"/>
      <c r="E12" s="338"/>
      <c r="F12" s="338"/>
      <c r="G12" s="338"/>
      <c r="H12" s="338"/>
      <c r="I12" s="338"/>
      <c r="J12" s="1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16.5" customHeight="1">
      <c r="A13" s="312"/>
      <c r="B13" s="312"/>
      <c r="C13" s="448">
        <v>1</v>
      </c>
      <c r="D13" s="449" t="s">
        <v>382</v>
      </c>
      <c r="E13" s="450" t="s">
        <v>268</v>
      </c>
      <c r="F13" s="450" t="s">
        <v>383</v>
      </c>
      <c r="G13" s="450" t="s">
        <v>269</v>
      </c>
      <c r="H13" s="451">
        <v>1</v>
      </c>
      <c r="I13" s="452">
        <v>0.6666666666666666</v>
      </c>
      <c r="J13" s="453"/>
      <c r="K13" s="453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</row>
    <row r="14" spans="1:97" ht="16.5" customHeight="1">
      <c r="A14" s="252"/>
      <c r="B14" s="252"/>
      <c r="C14" s="454">
        <v>2</v>
      </c>
      <c r="D14" s="455" t="s">
        <v>382</v>
      </c>
      <c r="E14" s="455" t="s">
        <v>270</v>
      </c>
      <c r="F14" s="456" t="s">
        <v>383</v>
      </c>
      <c r="G14" s="456" t="s">
        <v>269</v>
      </c>
      <c r="H14" s="457">
        <v>1</v>
      </c>
      <c r="I14" s="458">
        <f aca="true" t="shared" si="0" ref="I14:I25">I13+TIME(0,H13,0)</f>
        <v>0.6673611111111111</v>
      </c>
      <c r="J14" s="459"/>
      <c r="K14" s="459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</row>
    <row r="15" spans="1:97" s="778" customFormat="1" ht="16.5" customHeight="1">
      <c r="A15" s="106"/>
      <c r="B15" s="106"/>
      <c r="C15" s="1196">
        <v>3</v>
      </c>
      <c r="D15" s="1197" t="s">
        <v>382</v>
      </c>
      <c r="E15" s="1198" t="s">
        <v>271</v>
      </c>
      <c r="F15" s="679" t="s">
        <v>383</v>
      </c>
      <c r="G15" s="679" t="s">
        <v>269</v>
      </c>
      <c r="H15" s="681">
        <v>2</v>
      </c>
      <c r="I15" s="682">
        <f t="shared" si="0"/>
        <v>0.6680555555555555</v>
      </c>
      <c r="J15" s="683"/>
      <c r="K15" s="683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</row>
    <row r="16" spans="1:97" ht="16.5" customHeight="1">
      <c r="A16" s="252"/>
      <c r="B16" s="252"/>
      <c r="C16" s="462">
        <v>3.1</v>
      </c>
      <c r="D16" s="455" t="s">
        <v>382</v>
      </c>
      <c r="E16" s="463" t="s">
        <v>272</v>
      </c>
      <c r="F16" s="456" t="s">
        <v>383</v>
      </c>
      <c r="G16" s="456" t="s">
        <v>269</v>
      </c>
      <c r="H16" s="457">
        <v>1</v>
      </c>
      <c r="I16" s="458">
        <f t="shared" si="0"/>
        <v>0.6694444444444444</v>
      </c>
      <c r="J16" s="459"/>
      <c r="K16" s="459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</row>
    <row r="17" spans="1:24" s="778" customFormat="1" ht="16.5" customHeight="1">
      <c r="A17" s="106"/>
      <c r="B17" s="106"/>
      <c r="C17" s="1196">
        <v>4</v>
      </c>
      <c r="D17" s="1197" t="s">
        <v>382</v>
      </c>
      <c r="E17" s="1199" t="s">
        <v>13</v>
      </c>
      <c r="F17" s="679" t="s">
        <v>383</v>
      </c>
      <c r="G17" s="679" t="s">
        <v>269</v>
      </c>
      <c r="H17" s="681">
        <v>3</v>
      </c>
      <c r="I17" s="682">
        <f t="shared" si="0"/>
        <v>0.6701388888888888</v>
      </c>
      <c r="J17" s="683"/>
      <c r="K17" s="683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</row>
    <row r="18" spans="1:24" ht="16.5" customHeight="1">
      <c r="A18" s="252"/>
      <c r="B18" s="252"/>
      <c r="C18" s="465">
        <v>5</v>
      </c>
      <c r="D18" s="456" t="s">
        <v>448</v>
      </c>
      <c r="E18" s="456" t="s">
        <v>690</v>
      </c>
      <c r="F18" s="456" t="s">
        <v>383</v>
      </c>
      <c r="G18" s="456" t="s">
        <v>269</v>
      </c>
      <c r="H18" s="457">
        <v>5</v>
      </c>
      <c r="I18" s="458">
        <f t="shared" si="0"/>
        <v>0.6722222222222222</v>
      </c>
      <c r="J18" s="459"/>
      <c r="K18" s="459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</row>
    <row r="19" spans="1:24" s="778" customFormat="1" ht="16.5" customHeight="1">
      <c r="A19" s="106"/>
      <c r="B19" s="106"/>
      <c r="C19" s="1200">
        <v>5.1</v>
      </c>
      <c r="D19" s="679" t="s">
        <v>448</v>
      </c>
      <c r="E19" s="1198" t="s">
        <v>691</v>
      </c>
      <c r="F19" s="679" t="s">
        <v>383</v>
      </c>
      <c r="G19" s="679" t="s">
        <v>269</v>
      </c>
      <c r="H19" s="681">
        <v>5</v>
      </c>
      <c r="I19" s="682">
        <f t="shared" si="0"/>
        <v>0.6756944444444444</v>
      </c>
      <c r="J19" s="683"/>
      <c r="K19" s="683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</row>
    <row r="20" spans="1:24" ht="16.5" customHeight="1">
      <c r="A20" s="252"/>
      <c r="B20" s="252"/>
      <c r="C20" s="465">
        <v>5.2</v>
      </c>
      <c r="D20" s="456" t="s">
        <v>448</v>
      </c>
      <c r="E20" s="463" t="s">
        <v>24</v>
      </c>
      <c r="F20" s="456" t="s">
        <v>383</v>
      </c>
      <c r="G20" s="456" t="s">
        <v>269</v>
      </c>
      <c r="H20" s="457">
        <v>10</v>
      </c>
      <c r="I20" s="458">
        <f t="shared" si="0"/>
        <v>0.6791666666666666</v>
      </c>
      <c r="J20" s="459"/>
      <c r="K20" s="459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52"/>
      <c r="W20" s="252"/>
      <c r="X20" s="252"/>
    </row>
    <row r="21" spans="1:24" s="778" customFormat="1" ht="16.5" customHeight="1">
      <c r="A21" s="106"/>
      <c r="B21" s="106"/>
      <c r="C21" s="1200">
        <v>5.3</v>
      </c>
      <c r="D21" s="679" t="s">
        <v>447</v>
      </c>
      <c r="E21" s="679" t="s">
        <v>273</v>
      </c>
      <c r="F21" s="679" t="s">
        <v>383</v>
      </c>
      <c r="G21" s="679" t="s">
        <v>269</v>
      </c>
      <c r="H21" s="681">
        <v>1</v>
      </c>
      <c r="I21" s="682">
        <f t="shared" si="0"/>
        <v>0.686111111111111</v>
      </c>
      <c r="J21" s="683"/>
      <c r="K21" s="683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 ht="16.5" customHeight="1">
      <c r="A22" s="252"/>
      <c r="B22" s="252"/>
      <c r="C22" s="465">
        <v>5.4</v>
      </c>
      <c r="D22" s="456" t="s">
        <v>447</v>
      </c>
      <c r="E22" s="456" t="s">
        <v>274</v>
      </c>
      <c r="F22" s="456" t="s">
        <v>383</v>
      </c>
      <c r="G22" s="249" t="s">
        <v>269</v>
      </c>
      <c r="H22" s="457">
        <v>1</v>
      </c>
      <c r="I22" s="458">
        <f t="shared" si="0"/>
        <v>0.6868055555555554</v>
      </c>
      <c r="J22" s="459"/>
      <c r="K22" s="459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</row>
    <row r="23" spans="1:24" s="778" customFormat="1" ht="16.5" customHeight="1">
      <c r="A23" s="106"/>
      <c r="B23" s="106"/>
      <c r="C23" s="1200">
        <v>6.1</v>
      </c>
      <c r="D23" s="679" t="s">
        <v>445</v>
      </c>
      <c r="E23" s="679" t="s">
        <v>837</v>
      </c>
      <c r="F23" s="679" t="s">
        <v>275</v>
      </c>
      <c r="G23" s="679" t="s">
        <v>838</v>
      </c>
      <c r="H23" s="681">
        <v>45</v>
      </c>
      <c r="I23" s="682">
        <f t="shared" si="0"/>
        <v>0.6874999999999999</v>
      </c>
      <c r="J23" s="683"/>
      <c r="K23" s="683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 ht="16.5" customHeight="1">
      <c r="A24" s="252"/>
      <c r="B24" s="252"/>
      <c r="C24" s="465">
        <v>6.2</v>
      </c>
      <c r="D24" s="456" t="s">
        <v>445</v>
      </c>
      <c r="E24" s="456" t="s">
        <v>693</v>
      </c>
      <c r="F24" s="456" t="s">
        <v>383</v>
      </c>
      <c r="G24" s="249" t="s">
        <v>694</v>
      </c>
      <c r="H24" s="457">
        <v>45</v>
      </c>
      <c r="I24" s="458">
        <f t="shared" si="0"/>
        <v>0.7187499999999999</v>
      </c>
      <c r="J24" s="459"/>
      <c r="K24" s="459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s="778" customFormat="1" ht="16.5" customHeight="1">
      <c r="A25" s="106"/>
      <c r="B25" s="106"/>
      <c r="C25" s="678">
        <v>7</v>
      </c>
      <c r="D25" s="679"/>
      <c r="E25" s="680" t="s">
        <v>278</v>
      </c>
      <c r="F25" s="679"/>
      <c r="G25" s="679" t="s">
        <v>269</v>
      </c>
      <c r="H25" s="681"/>
      <c r="I25" s="682">
        <f t="shared" si="0"/>
        <v>0.7499999999999999</v>
      </c>
      <c r="J25" s="683"/>
      <c r="K25" s="683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spans="1:24" ht="16.5" customHeight="1">
      <c r="A26" s="383"/>
      <c r="B26" s="383"/>
      <c r="C26" s="467"/>
      <c r="D26" s="468"/>
      <c r="E26" s="384"/>
      <c r="F26" s="468"/>
      <c r="G26" s="468"/>
      <c r="H26" s="469"/>
      <c r="I26" s="470"/>
      <c r="J26" s="471"/>
      <c r="K26" s="471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</row>
    <row r="27" spans="1:24" ht="16.5" customHeight="1">
      <c r="A27" s="48"/>
      <c r="B27" s="1330" t="s">
        <v>695</v>
      </c>
      <c r="C27" s="1330"/>
      <c r="D27" s="1330"/>
      <c r="E27" s="1330"/>
      <c r="F27" s="1330"/>
      <c r="G27" s="1330"/>
      <c r="H27" s="1330"/>
      <c r="I27" s="1330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0"/>
      <c r="B28" s="337"/>
      <c r="C28" s="337"/>
      <c r="D28" s="337"/>
      <c r="E28" s="337"/>
      <c r="F28" s="337"/>
      <c r="G28" s="337"/>
      <c r="H28" s="337"/>
      <c r="I28" s="337"/>
      <c r="J28" s="1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6.5" customHeight="1">
      <c r="A29" s="312"/>
      <c r="B29" s="312"/>
      <c r="C29" s="448">
        <v>8</v>
      </c>
      <c r="D29" s="449" t="s">
        <v>447</v>
      </c>
      <c r="E29" s="450" t="s">
        <v>276</v>
      </c>
      <c r="F29" s="450" t="s">
        <v>383</v>
      </c>
      <c r="G29" s="450" t="s">
        <v>277</v>
      </c>
      <c r="H29" s="451">
        <v>20</v>
      </c>
      <c r="I29" s="452">
        <v>0.8125</v>
      </c>
      <c r="J29" s="453"/>
      <c r="K29" s="453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</row>
    <row r="30" spans="1:24" ht="16.5" customHeight="1">
      <c r="A30" s="252"/>
      <c r="B30" s="252"/>
      <c r="C30" s="454">
        <v>9</v>
      </c>
      <c r="D30" s="455" t="s">
        <v>447</v>
      </c>
      <c r="E30" s="456" t="s">
        <v>699</v>
      </c>
      <c r="F30" s="456" t="s">
        <v>383</v>
      </c>
      <c r="G30" s="456"/>
      <c r="H30" s="457">
        <v>100</v>
      </c>
      <c r="I30" s="458">
        <f>I29+TIME(0,H29,0)</f>
        <v>0.8263888888888888</v>
      </c>
      <c r="J30" s="459"/>
      <c r="K30" s="459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  <row r="31" spans="1:24" s="778" customFormat="1" ht="16.5" customHeight="1">
      <c r="A31" s="106"/>
      <c r="B31" s="106"/>
      <c r="C31" s="678">
        <v>10</v>
      </c>
      <c r="D31" s="679"/>
      <c r="E31" s="680" t="s">
        <v>278</v>
      </c>
      <c r="F31" s="679" t="s">
        <v>383</v>
      </c>
      <c r="G31" s="679" t="s">
        <v>269</v>
      </c>
      <c r="H31" s="681">
        <v>5</v>
      </c>
      <c r="I31" s="682">
        <f>I30+TIME(0,H30,0)</f>
        <v>0.8958333333333333</v>
      </c>
      <c r="J31" s="683"/>
      <c r="K31" s="683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1:24" ht="16.5" customHeight="1">
      <c r="A32" s="10"/>
      <c r="B32" s="337"/>
      <c r="C32" s="338"/>
      <c r="D32" s="338"/>
      <c r="E32" s="338"/>
      <c r="F32" s="338"/>
      <c r="G32" s="338"/>
      <c r="H32" s="338"/>
      <c r="I32" s="338"/>
      <c r="J32" s="1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6.5" customHeight="1">
      <c r="A33" s="383"/>
      <c r="B33" s="383"/>
      <c r="C33" s="467"/>
      <c r="D33" s="468"/>
      <c r="E33" s="384"/>
      <c r="F33" s="468"/>
      <c r="G33" s="468"/>
      <c r="H33" s="469"/>
      <c r="I33" s="470"/>
      <c r="J33" s="471"/>
      <c r="K33" s="471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</row>
    <row r="34" spans="1:24" ht="16.5" customHeight="1">
      <c r="A34" s="48"/>
      <c r="B34" s="1330" t="s">
        <v>696</v>
      </c>
      <c r="C34" s="1330"/>
      <c r="D34" s="1330"/>
      <c r="E34" s="1330"/>
      <c r="F34" s="1330"/>
      <c r="G34" s="1330"/>
      <c r="H34" s="1330"/>
      <c r="I34" s="1330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0"/>
      <c r="B35" s="337"/>
      <c r="C35" s="337"/>
      <c r="D35" s="337"/>
      <c r="E35" s="337"/>
      <c r="F35" s="337"/>
      <c r="G35" s="337"/>
      <c r="H35" s="337"/>
      <c r="I35" s="337"/>
      <c r="J35" s="1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6.5" customHeight="1">
      <c r="A36" s="312"/>
      <c r="B36" s="312"/>
      <c r="C36" s="448">
        <v>11</v>
      </c>
      <c r="D36" s="449" t="s">
        <v>447</v>
      </c>
      <c r="E36" s="450" t="s">
        <v>697</v>
      </c>
      <c r="F36" s="450" t="s">
        <v>383</v>
      </c>
      <c r="G36" s="450" t="s">
        <v>698</v>
      </c>
      <c r="H36" s="451">
        <v>30</v>
      </c>
      <c r="I36" s="452">
        <v>0.3333333333333333</v>
      </c>
      <c r="J36" s="453"/>
      <c r="K36" s="453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</row>
    <row r="37" spans="1:24" ht="16.5" customHeight="1">
      <c r="A37" s="252"/>
      <c r="B37" s="252"/>
      <c r="C37" s="454">
        <v>12.1</v>
      </c>
      <c r="D37" s="455" t="s">
        <v>447</v>
      </c>
      <c r="E37" s="455" t="s">
        <v>839</v>
      </c>
      <c r="F37" s="456" t="s">
        <v>383</v>
      </c>
      <c r="G37" s="456" t="s">
        <v>692</v>
      </c>
      <c r="H37" s="457">
        <v>10</v>
      </c>
      <c r="I37" s="458">
        <f aca="true" t="shared" si="1" ref="I37:I42">I36+TIME(0,H36,0)</f>
        <v>0.35416666666666663</v>
      </c>
      <c r="J37" s="459"/>
      <c r="K37" s="459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1:24" s="778" customFormat="1" ht="16.5" customHeight="1">
      <c r="A38" s="106"/>
      <c r="B38" s="106"/>
      <c r="C38" s="1196">
        <v>12.2</v>
      </c>
      <c r="D38" s="1197" t="s">
        <v>447</v>
      </c>
      <c r="E38" s="1197" t="s">
        <v>840</v>
      </c>
      <c r="F38" s="679" t="s">
        <v>383</v>
      </c>
      <c r="G38" s="1201"/>
      <c r="H38" s="681">
        <v>20</v>
      </c>
      <c r="I38" s="682">
        <f t="shared" si="1"/>
        <v>0.36111111111111105</v>
      </c>
      <c r="J38" s="683"/>
      <c r="K38" s="683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</row>
    <row r="39" spans="1:24" ht="16.5" customHeight="1">
      <c r="A39" s="252"/>
      <c r="B39" s="252"/>
      <c r="C39" s="454">
        <v>12.3</v>
      </c>
      <c r="D39" s="455" t="s">
        <v>447</v>
      </c>
      <c r="E39" s="455" t="s">
        <v>841</v>
      </c>
      <c r="F39" s="456" t="s">
        <v>383</v>
      </c>
      <c r="G39" s="456"/>
      <c r="H39" s="457">
        <v>20</v>
      </c>
      <c r="I39" s="458">
        <f t="shared" si="1"/>
        <v>0.37499999999999994</v>
      </c>
      <c r="J39" s="459"/>
      <c r="K39" s="459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1:24" s="778" customFormat="1" ht="16.5" customHeight="1">
      <c r="A40" s="106"/>
      <c r="B40" s="106"/>
      <c r="C40" s="1196">
        <v>12.4</v>
      </c>
      <c r="D40" s="1197" t="s">
        <v>447</v>
      </c>
      <c r="E40" s="1197" t="s">
        <v>842</v>
      </c>
      <c r="F40" s="679" t="s">
        <v>385</v>
      </c>
      <c r="G40" s="679"/>
      <c r="H40" s="681">
        <v>20</v>
      </c>
      <c r="I40" s="682">
        <f t="shared" si="1"/>
        <v>0.38888888888888884</v>
      </c>
      <c r="J40" s="683"/>
      <c r="K40" s="683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</row>
    <row r="41" spans="1:24" ht="16.5" customHeight="1">
      <c r="A41" s="252"/>
      <c r="B41" s="252"/>
      <c r="C41" s="454">
        <v>12.5</v>
      </c>
      <c r="D41" s="455" t="s">
        <v>447</v>
      </c>
      <c r="E41" s="455" t="s">
        <v>843</v>
      </c>
      <c r="F41" s="456"/>
      <c r="G41" s="456"/>
      <c r="H41" s="457">
        <v>20</v>
      </c>
      <c r="I41" s="458">
        <f t="shared" si="1"/>
        <v>0.40277777777777773</v>
      </c>
      <c r="J41" s="459"/>
      <c r="K41" s="459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</row>
    <row r="42" spans="1:24" s="778" customFormat="1" ht="16.5" customHeight="1">
      <c r="A42" s="106"/>
      <c r="B42" s="106"/>
      <c r="C42" s="678">
        <v>13</v>
      </c>
      <c r="D42" s="679" t="s">
        <v>447</v>
      </c>
      <c r="E42" s="680" t="s">
        <v>278</v>
      </c>
      <c r="F42" s="679" t="s">
        <v>383</v>
      </c>
      <c r="G42" s="679"/>
      <c r="H42" s="681">
        <v>0</v>
      </c>
      <c r="I42" s="682">
        <f t="shared" si="1"/>
        <v>0.41666666666666663</v>
      </c>
      <c r="J42" s="683"/>
      <c r="K42" s="683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24" ht="16.5" customHeight="1">
      <c r="A43" s="242"/>
      <c r="B43" s="242"/>
      <c r="C43" s="250"/>
      <c r="D43" s="242"/>
      <c r="E43" s="242"/>
      <c r="F43" s="242"/>
      <c r="G43" s="242"/>
      <c r="H43" s="242"/>
      <c r="I43" s="242"/>
      <c r="J43" s="242"/>
      <c r="K43" s="242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</row>
    <row r="44" spans="1:24" ht="16.5" customHeight="1">
      <c r="A44" s="383"/>
      <c r="B44" s="383"/>
      <c r="C44" s="467"/>
      <c r="D44" s="468"/>
      <c r="E44" s="384"/>
      <c r="F44" s="468"/>
      <c r="G44" s="468"/>
      <c r="H44" s="469"/>
      <c r="I44" s="470"/>
      <c r="J44" s="471"/>
      <c r="K44" s="471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</row>
    <row r="45" spans="1:24" ht="16.5" customHeight="1">
      <c r="A45" s="48"/>
      <c r="B45" s="1330" t="s">
        <v>700</v>
      </c>
      <c r="C45" s="1330"/>
      <c r="D45" s="1330"/>
      <c r="E45" s="1330"/>
      <c r="F45" s="1330"/>
      <c r="G45" s="1330"/>
      <c r="H45" s="1330"/>
      <c r="I45" s="1330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6.5" customHeight="1">
      <c r="A46" s="10"/>
      <c r="B46" s="337"/>
      <c r="C46" s="337"/>
      <c r="D46" s="337"/>
      <c r="E46" s="337"/>
      <c r="F46" s="337"/>
      <c r="G46" s="337"/>
      <c r="H46" s="337"/>
      <c r="I46" s="337"/>
      <c r="J46" s="1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s="1203" customFormat="1" ht="16.5" customHeight="1">
      <c r="A47" s="106"/>
      <c r="B47" s="106"/>
      <c r="C47" s="1202">
        <v>14.1</v>
      </c>
      <c r="D47" s="1197" t="s">
        <v>447</v>
      </c>
      <c r="E47" s="1197" t="s">
        <v>844</v>
      </c>
      <c r="F47" s="1198" t="s">
        <v>383</v>
      </c>
      <c r="G47" s="1198"/>
      <c r="H47" s="681">
        <v>30</v>
      </c>
      <c r="I47" s="682">
        <v>0.3333333333333333</v>
      </c>
      <c r="J47" s="683"/>
      <c r="K47" s="683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</row>
    <row r="48" spans="1:24" ht="16.5" customHeight="1">
      <c r="A48" s="252"/>
      <c r="B48" s="252"/>
      <c r="C48" s="454">
        <v>14.2</v>
      </c>
      <c r="D48" s="455" t="s">
        <v>447</v>
      </c>
      <c r="E48" s="455" t="s">
        <v>845</v>
      </c>
      <c r="F48" s="456" t="s">
        <v>383</v>
      </c>
      <c r="G48" s="456"/>
      <c r="H48" s="457">
        <v>30</v>
      </c>
      <c r="I48" s="458">
        <f>I47+TIME(0,H47,0)</f>
        <v>0.35416666666666663</v>
      </c>
      <c r="J48" s="459"/>
      <c r="K48" s="459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</row>
    <row r="49" spans="1:24" s="778" customFormat="1" ht="16.5" customHeight="1">
      <c r="A49" s="106"/>
      <c r="B49" s="106"/>
      <c r="C49" s="1196">
        <v>14.3</v>
      </c>
      <c r="D49" s="1197" t="s">
        <v>447</v>
      </c>
      <c r="E49" s="1197" t="s">
        <v>846</v>
      </c>
      <c r="F49" s="679" t="s">
        <v>383</v>
      </c>
      <c r="G49" s="1201"/>
      <c r="H49" s="681">
        <v>30</v>
      </c>
      <c r="I49" s="682">
        <f>I48+TIME(0,H48,0)</f>
        <v>0.37499999999999994</v>
      </c>
      <c r="J49" s="683"/>
      <c r="K49" s="683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1:24" ht="16.5" customHeight="1">
      <c r="A50" s="252"/>
      <c r="B50" s="252"/>
      <c r="C50" s="454">
        <v>14.4</v>
      </c>
      <c r="D50" s="455" t="s">
        <v>447</v>
      </c>
      <c r="E50" s="455" t="s">
        <v>847</v>
      </c>
      <c r="F50" s="456" t="s">
        <v>383</v>
      </c>
      <c r="G50" s="456"/>
      <c r="H50" s="457">
        <v>30</v>
      </c>
      <c r="I50" s="458">
        <f>I49+TIME(0,H49,0)</f>
        <v>0.39583333333333326</v>
      </c>
      <c r="J50" s="459"/>
      <c r="K50" s="459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</row>
    <row r="51" spans="1:24" s="778" customFormat="1" ht="16.5" customHeight="1">
      <c r="A51" s="106"/>
      <c r="B51" s="106"/>
      <c r="C51" s="678">
        <v>15</v>
      </c>
      <c r="D51" s="679" t="s">
        <v>447</v>
      </c>
      <c r="E51" s="680" t="s">
        <v>278</v>
      </c>
      <c r="F51" s="679" t="s">
        <v>383</v>
      </c>
      <c r="G51" s="679"/>
      <c r="H51" s="681">
        <v>0</v>
      </c>
      <c r="I51" s="682">
        <f>I50+TIME(0,H50,0)</f>
        <v>0.4166666666666666</v>
      </c>
      <c r="J51" s="683"/>
      <c r="K51" s="683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3:24" ht="16.5" customHeight="1"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3" spans="1:24" ht="16.5" customHeight="1">
      <c r="A53" s="383"/>
      <c r="B53" s="383"/>
      <c r="C53" s="467"/>
      <c r="D53" s="468"/>
      <c r="E53" s="384"/>
      <c r="F53" s="468"/>
      <c r="G53" s="468"/>
      <c r="H53" s="469"/>
      <c r="I53" s="470"/>
      <c r="J53" s="471"/>
      <c r="K53" s="471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</row>
    <row r="54" spans="1:24" ht="16.5" customHeight="1">
      <c r="A54" s="48"/>
      <c r="B54" s="1330" t="s">
        <v>701</v>
      </c>
      <c r="C54" s="1330"/>
      <c r="D54" s="1330"/>
      <c r="E54" s="1330"/>
      <c r="F54" s="1330"/>
      <c r="G54" s="1330"/>
      <c r="H54" s="1330"/>
      <c r="I54" s="1330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6.5" customHeight="1">
      <c r="A55" s="10"/>
      <c r="B55" s="337"/>
      <c r="C55" s="337"/>
      <c r="D55" s="337"/>
      <c r="E55" s="337"/>
      <c r="F55" s="337"/>
      <c r="G55" s="337"/>
      <c r="H55" s="337"/>
      <c r="I55" s="337"/>
      <c r="J55" s="13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6.5" customHeight="1">
      <c r="A56" s="312"/>
      <c r="B56" s="312"/>
      <c r="C56" s="448">
        <v>15.1</v>
      </c>
      <c r="D56" s="449" t="s">
        <v>447</v>
      </c>
      <c r="E56" s="450" t="s">
        <v>699</v>
      </c>
      <c r="F56" s="450" t="s">
        <v>383</v>
      </c>
      <c r="G56" s="450"/>
      <c r="H56" s="451">
        <v>30</v>
      </c>
      <c r="I56" s="452">
        <v>0.4375</v>
      </c>
      <c r="J56" s="453"/>
      <c r="K56" s="453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</row>
    <row r="57" spans="1:24" ht="16.5" customHeight="1">
      <c r="A57" s="252"/>
      <c r="B57" s="252"/>
      <c r="C57" s="454">
        <v>15.2</v>
      </c>
      <c r="D57" s="455" t="s">
        <v>447</v>
      </c>
      <c r="E57" s="455" t="s">
        <v>699</v>
      </c>
      <c r="F57" s="456" t="s">
        <v>383</v>
      </c>
      <c r="G57" s="456"/>
      <c r="H57" s="457">
        <v>30</v>
      </c>
      <c r="I57" s="458">
        <f>I56+TIME(0,H56,0)</f>
        <v>0.4583333333333333</v>
      </c>
      <c r="J57" s="459"/>
      <c r="K57" s="459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</row>
    <row r="58" spans="1:24" s="778" customFormat="1" ht="16.5" customHeight="1">
      <c r="A58" s="106"/>
      <c r="B58" s="106"/>
      <c r="C58" s="1196">
        <v>15.3</v>
      </c>
      <c r="D58" s="1197" t="s">
        <v>447</v>
      </c>
      <c r="E58" s="1197" t="s">
        <v>699</v>
      </c>
      <c r="F58" s="679" t="s">
        <v>383</v>
      </c>
      <c r="G58" s="1201"/>
      <c r="H58" s="681">
        <v>30</v>
      </c>
      <c r="I58" s="682">
        <f>I57+TIME(0,H57,0)</f>
        <v>0.47916666666666663</v>
      </c>
      <c r="J58" s="683"/>
      <c r="K58" s="683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</row>
    <row r="59" spans="1:24" ht="16.5" customHeight="1">
      <c r="A59" s="252"/>
      <c r="B59" s="252"/>
      <c r="C59" s="454">
        <v>15.4</v>
      </c>
      <c r="D59" s="455" t="s">
        <v>447</v>
      </c>
      <c r="E59" s="455" t="s">
        <v>699</v>
      </c>
      <c r="F59" s="456" t="s">
        <v>383</v>
      </c>
      <c r="G59" s="456"/>
      <c r="H59" s="457">
        <v>30</v>
      </c>
      <c r="I59" s="458">
        <f>I58+TIME(0,H58,0)</f>
        <v>0.49999999999999994</v>
      </c>
      <c r="J59" s="459"/>
      <c r="K59" s="459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</row>
    <row r="60" spans="1:24" s="778" customFormat="1" ht="16.5" customHeight="1">
      <c r="A60" s="106"/>
      <c r="B60" s="106"/>
      <c r="C60" s="678">
        <v>16</v>
      </c>
      <c r="D60" s="679" t="s">
        <v>447</v>
      </c>
      <c r="E60" s="680" t="s">
        <v>279</v>
      </c>
      <c r="F60" s="679" t="s">
        <v>383</v>
      </c>
      <c r="G60" s="679"/>
      <c r="H60" s="681">
        <v>0</v>
      </c>
      <c r="I60" s="682">
        <f>I59+TIME(0,H59,0)</f>
        <v>0.5208333333333333</v>
      </c>
      <c r="J60" s="683"/>
      <c r="K60" s="683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s="754" customFormat="1" ht="16.5" customHeight="1"/>
    <row r="62" spans="3:24" s="438" customFormat="1" ht="16.5" customHeight="1">
      <c r="C62" s="1289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</row>
    <row r="63" spans="3:24" ht="16.5" customHeight="1">
      <c r="C63" s="214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</row>
    <row r="64" spans="3:24" ht="16.5" customHeight="1">
      <c r="C64" s="214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</row>
    <row r="65" ht="16.5" customHeight="1">
      <c r="C65" s="214"/>
    </row>
    <row r="66" ht="16.5" customHeight="1">
      <c r="C66" s="214"/>
    </row>
    <row r="67" ht="16.5" customHeight="1">
      <c r="C67" s="214"/>
    </row>
    <row r="68" ht="16.5" customHeight="1">
      <c r="C68" s="214"/>
    </row>
    <row r="69" ht="16.5" customHeight="1">
      <c r="C69" s="214"/>
    </row>
    <row r="70" ht="16.5" customHeight="1">
      <c r="C70" s="214"/>
    </row>
    <row r="71" ht="16.5" customHeight="1">
      <c r="C71" s="214"/>
    </row>
    <row r="72" ht="16.5" customHeight="1">
      <c r="C72" s="214"/>
    </row>
    <row r="73" ht="16.5" customHeight="1">
      <c r="C73" s="214"/>
    </row>
    <row r="74" ht="16.5" customHeight="1">
      <c r="C74" s="214"/>
    </row>
    <row r="75" ht="16.5" customHeight="1">
      <c r="C75" s="214"/>
    </row>
    <row r="76" ht="16.5" customHeight="1">
      <c r="C76" s="214"/>
    </row>
    <row r="77" ht="16.5" customHeight="1">
      <c r="C77" s="214"/>
    </row>
    <row r="78" ht="16.5" customHeight="1">
      <c r="C78" s="214"/>
    </row>
    <row r="79" ht="16.5" customHeight="1">
      <c r="C79" s="214"/>
    </row>
    <row r="80" ht="16.5" customHeight="1">
      <c r="C80" s="214"/>
    </row>
    <row r="81" ht="16.5" customHeight="1">
      <c r="C81" s="214"/>
    </row>
    <row r="82" ht="16.5" customHeight="1">
      <c r="C82" s="214"/>
    </row>
    <row r="83" ht="16.5" customHeight="1">
      <c r="C83" s="214"/>
    </row>
    <row r="84" ht="16.5" customHeight="1">
      <c r="C84" s="214"/>
    </row>
    <row r="85" ht="16.5" customHeight="1">
      <c r="C85" s="214"/>
    </row>
    <row r="86" ht="16.5" customHeight="1">
      <c r="C86" s="214"/>
    </row>
    <row r="87" ht="16.5" customHeight="1">
      <c r="C87" s="214"/>
    </row>
    <row r="88" ht="16.5" customHeight="1">
      <c r="C88" s="214"/>
    </row>
  </sheetData>
  <mergeCells count="8">
    <mergeCell ref="B2:I2"/>
    <mergeCell ref="B3:I3"/>
    <mergeCell ref="B4:I4"/>
    <mergeCell ref="B11:I11"/>
    <mergeCell ref="B45:I45"/>
    <mergeCell ref="B54:I54"/>
    <mergeCell ref="B27:I27"/>
    <mergeCell ref="B34:I34"/>
  </mergeCells>
  <printOptions/>
  <pageMargins left="0.75" right="0.75" top="0.73" bottom="1" header="0.5" footer="0.5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indexed="12"/>
  </sheetPr>
  <dimension ref="A1:CS7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111" customFormat="1" ht="16.5" customHeight="1">
      <c r="I1" s="1112"/>
    </row>
    <row r="2" spans="2:9" s="1113" customFormat="1" ht="16.5" customHeight="1">
      <c r="B2" s="1801" t="s">
        <v>609</v>
      </c>
      <c r="C2" s="1801"/>
      <c r="D2" s="1801"/>
      <c r="E2" s="1801"/>
      <c r="F2" s="1801"/>
      <c r="G2" s="1801"/>
      <c r="H2" s="1801"/>
      <c r="I2" s="1801"/>
    </row>
    <row r="3" spans="2:9" s="324" customFormat="1" ht="16.5" customHeight="1">
      <c r="B3" s="1788" t="s">
        <v>731</v>
      </c>
      <c r="C3" s="1788"/>
      <c r="D3" s="1788"/>
      <c r="E3" s="1788"/>
      <c r="F3" s="1788"/>
      <c r="G3" s="1788"/>
      <c r="H3" s="1788"/>
      <c r="I3" s="1788"/>
    </row>
    <row r="4" spans="2:97" s="445" customFormat="1" ht="16.5" customHeight="1">
      <c r="B4" s="1774" t="s">
        <v>857</v>
      </c>
      <c r="C4" s="1774"/>
      <c r="D4" s="1774"/>
      <c r="E4" s="1774"/>
      <c r="F4" s="1774"/>
      <c r="G4" s="1774"/>
      <c r="H4" s="1774"/>
      <c r="I4" s="1774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385</v>
      </c>
      <c r="C5" s="446" t="s">
        <v>702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385</v>
      </c>
      <c r="C6" s="446" t="s">
        <v>703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2:97" s="420" customFormat="1" ht="16.5" customHeight="1">
      <c r="B7" s="421" t="s">
        <v>385</v>
      </c>
      <c r="C7" s="446" t="s">
        <v>704</v>
      </c>
      <c r="D7" s="447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pans="2:97" s="420" customFormat="1" ht="16.5" customHeight="1">
      <c r="B8" s="421" t="s">
        <v>385</v>
      </c>
      <c r="C8" s="446" t="s">
        <v>705</v>
      </c>
      <c r="D8" s="447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</row>
    <row r="9" spans="2:97" s="420" customFormat="1" ht="16.5" customHeight="1">
      <c r="B9" s="421" t="s">
        <v>385</v>
      </c>
      <c r="C9" s="446" t="s">
        <v>706</v>
      </c>
      <c r="D9" s="447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</row>
    <row r="10" s="240" customFormat="1" ht="16.5" customHeight="1">
      <c r="G10" s="241"/>
    </row>
    <row r="11" spans="1:10" s="3" customFormat="1" ht="16.5" customHeight="1">
      <c r="A11" s="48"/>
      <c r="B11" s="1330" t="s">
        <v>707</v>
      </c>
      <c r="C11" s="1776"/>
      <c r="D11" s="1776"/>
      <c r="E11" s="1776"/>
      <c r="F11" s="1776"/>
      <c r="G11" s="1776"/>
      <c r="H11" s="1776"/>
      <c r="I11" s="1776"/>
      <c r="J11" s="2"/>
    </row>
    <row r="12" spans="2:10" s="10" customFormat="1" ht="16.5" customHeight="1">
      <c r="B12" s="337"/>
      <c r="C12" s="338"/>
      <c r="D12" s="338"/>
      <c r="E12" s="338"/>
      <c r="F12" s="338"/>
      <c r="G12" s="338"/>
      <c r="H12" s="338"/>
      <c r="I12" s="338"/>
      <c r="J12" s="13"/>
    </row>
    <row r="13" spans="3:24" s="312" customFormat="1" ht="16.5" customHeight="1">
      <c r="C13" s="448">
        <v>1</v>
      </c>
      <c r="D13" s="449" t="s">
        <v>382</v>
      </c>
      <c r="E13" s="450" t="s">
        <v>708</v>
      </c>
      <c r="F13" s="450" t="s">
        <v>383</v>
      </c>
      <c r="G13" s="450" t="s">
        <v>709</v>
      </c>
      <c r="H13" s="451">
        <v>1</v>
      </c>
      <c r="I13" s="452">
        <f>TIME(8,0,0)</f>
        <v>0.3333333333333333</v>
      </c>
      <c r="J13" s="453"/>
      <c r="K13" s="453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</row>
    <row r="14" spans="3:24" s="252" customFormat="1" ht="16.5" customHeight="1">
      <c r="C14" s="454">
        <v>2</v>
      </c>
      <c r="D14" s="455" t="s">
        <v>382</v>
      </c>
      <c r="E14" s="455" t="s">
        <v>710</v>
      </c>
      <c r="F14" s="456" t="s">
        <v>383</v>
      </c>
      <c r="G14" s="456" t="s">
        <v>709</v>
      </c>
      <c r="H14" s="457">
        <v>1</v>
      </c>
      <c r="I14" s="458">
        <f>I13+TIME(0,H13,0)</f>
        <v>0.33402777777777776</v>
      </c>
      <c r="J14" s="459"/>
      <c r="K14" s="459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3:24" s="312" customFormat="1" ht="16.5" customHeight="1">
      <c r="C15" s="460">
        <v>3</v>
      </c>
      <c r="D15" s="449" t="s">
        <v>382</v>
      </c>
      <c r="E15" s="464" t="s">
        <v>711</v>
      </c>
      <c r="F15" s="450" t="s">
        <v>383</v>
      </c>
      <c r="G15" s="450" t="s">
        <v>709</v>
      </c>
      <c r="H15" s="451">
        <v>7</v>
      </c>
      <c r="I15" s="452">
        <f>I14+TIME(0,H14,0)</f>
        <v>0.3347222222222222</v>
      </c>
      <c r="J15" s="453"/>
      <c r="K15" s="453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</row>
    <row r="16" spans="3:24" s="252" customFormat="1" ht="16.5" customHeight="1">
      <c r="C16" s="454">
        <v>4</v>
      </c>
      <c r="D16" s="455" t="s">
        <v>382</v>
      </c>
      <c r="E16" s="463" t="s">
        <v>712</v>
      </c>
      <c r="F16" s="456" t="s">
        <v>383</v>
      </c>
      <c r="G16" s="456" t="s">
        <v>709</v>
      </c>
      <c r="H16" s="457">
        <v>30</v>
      </c>
      <c r="I16" s="458">
        <f>I15+TIME(0,H15,0)</f>
        <v>0.3395833333333333</v>
      </c>
      <c r="J16" s="459"/>
      <c r="K16" s="459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3:24" s="312" customFormat="1" ht="16.5" customHeight="1">
      <c r="C17" s="466">
        <v>5</v>
      </c>
      <c r="D17" s="450" t="s">
        <v>448</v>
      </c>
      <c r="E17" s="450" t="s">
        <v>713</v>
      </c>
      <c r="F17" s="450" t="s">
        <v>383</v>
      </c>
      <c r="G17" s="450" t="s">
        <v>709</v>
      </c>
      <c r="H17" s="451">
        <v>1</v>
      </c>
      <c r="I17" s="452">
        <f>I16+TIME(0,H16,0)</f>
        <v>0.3604166666666666</v>
      </c>
      <c r="J17" s="453"/>
      <c r="K17" s="453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</row>
    <row r="18" spans="3:24" s="252" customFormat="1" ht="16.5" customHeight="1">
      <c r="C18" s="465">
        <v>6</v>
      </c>
      <c r="D18" s="456" t="s">
        <v>447</v>
      </c>
      <c r="E18" s="463" t="s">
        <v>283</v>
      </c>
      <c r="F18" s="456" t="s">
        <v>383</v>
      </c>
      <c r="G18" s="456" t="s">
        <v>714</v>
      </c>
      <c r="H18" s="457">
        <v>10</v>
      </c>
      <c r="I18" s="458">
        <f>I17+TIME(0,H17,0)</f>
        <v>0.36111111111111105</v>
      </c>
      <c r="J18" s="459"/>
      <c r="K18" s="459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</row>
    <row r="19" spans="3:11" s="312" customFormat="1" ht="16.5" customHeight="1">
      <c r="C19" s="466">
        <v>7</v>
      </c>
      <c r="D19" s="450" t="s">
        <v>382</v>
      </c>
      <c r="E19" s="450" t="s">
        <v>715</v>
      </c>
      <c r="F19" s="450" t="s">
        <v>383</v>
      </c>
      <c r="G19" s="336"/>
      <c r="H19" s="451"/>
      <c r="I19" s="452"/>
      <c r="J19" s="453"/>
      <c r="K19" s="453"/>
    </row>
    <row r="20" spans="3:11" s="252" customFormat="1" ht="16.5" customHeight="1">
      <c r="C20" s="465">
        <f>C19+0.1</f>
        <v>7.1</v>
      </c>
      <c r="D20" s="456" t="s">
        <v>448</v>
      </c>
      <c r="E20" s="456" t="s">
        <v>716</v>
      </c>
      <c r="F20" s="456" t="s">
        <v>383</v>
      </c>
      <c r="G20" s="249" t="s">
        <v>709</v>
      </c>
      <c r="H20" s="457">
        <v>10</v>
      </c>
      <c r="I20" s="458">
        <f>I18+TIME(0,H18,0)</f>
        <v>0.36805555555555547</v>
      </c>
      <c r="J20" s="459"/>
      <c r="K20" s="459"/>
    </row>
    <row r="21" spans="3:11" s="312" customFormat="1" ht="16.5" customHeight="1">
      <c r="C21" s="466">
        <f>C20+0.1</f>
        <v>7.199999999999999</v>
      </c>
      <c r="D21" s="450" t="s">
        <v>447</v>
      </c>
      <c r="E21" s="450" t="s">
        <v>717</v>
      </c>
      <c r="F21" s="450" t="s">
        <v>383</v>
      </c>
      <c r="G21" s="450" t="s">
        <v>714</v>
      </c>
      <c r="H21" s="451">
        <v>60</v>
      </c>
      <c r="I21" s="452">
        <f>I20+TIME(0,H20,0)</f>
        <v>0.3749999999999999</v>
      </c>
      <c r="J21" s="453"/>
      <c r="K21" s="453"/>
    </row>
    <row r="22" spans="3:11" s="252" customFormat="1" ht="16.5" customHeight="1">
      <c r="C22" s="465">
        <v>8</v>
      </c>
      <c r="D22" s="456" t="s">
        <v>382</v>
      </c>
      <c r="E22" s="456" t="s">
        <v>285</v>
      </c>
      <c r="F22" s="456" t="s">
        <v>383</v>
      </c>
      <c r="G22" s="456"/>
      <c r="H22" s="457">
        <v>30</v>
      </c>
      <c r="I22" s="458">
        <f>I21+TIME(0,H21,0)</f>
        <v>0.4166666666666666</v>
      </c>
      <c r="J22" s="459"/>
      <c r="K22" s="459"/>
    </row>
    <row r="23" spans="3:24" s="312" customFormat="1" ht="16.5" customHeight="1">
      <c r="C23" s="448">
        <v>9</v>
      </c>
      <c r="D23" s="449" t="s">
        <v>447</v>
      </c>
      <c r="E23" s="450" t="s">
        <v>718</v>
      </c>
      <c r="F23" s="450" t="s">
        <v>383</v>
      </c>
      <c r="G23" s="450" t="s">
        <v>714</v>
      </c>
      <c r="H23" s="451">
        <v>30</v>
      </c>
      <c r="I23" s="452">
        <f>I22+TIME(0,H22,0)</f>
        <v>0.4374999999999999</v>
      </c>
      <c r="J23" s="453"/>
      <c r="K23" s="453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</row>
    <row r="24" spans="3:24" s="252" customFormat="1" ht="16.5" customHeight="1">
      <c r="C24" s="454">
        <v>10</v>
      </c>
      <c r="D24" s="455" t="s">
        <v>382</v>
      </c>
      <c r="E24" s="456" t="s">
        <v>719</v>
      </c>
      <c r="F24" s="456" t="s">
        <v>383</v>
      </c>
      <c r="G24" s="456"/>
      <c r="H24" s="457"/>
      <c r="I24" s="458"/>
      <c r="J24" s="459"/>
      <c r="K24" s="459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</row>
    <row r="25" spans="3:24" s="312" customFormat="1" ht="16.5" customHeight="1">
      <c r="C25" s="460">
        <f>C24+0.1</f>
        <v>10.1</v>
      </c>
      <c r="D25" s="449" t="s">
        <v>448</v>
      </c>
      <c r="E25" s="450" t="s">
        <v>720</v>
      </c>
      <c r="F25" s="450" t="s">
        <v>383</v>
      </c>
      <c r="G25" s="450" t="s">
        <v>709</v>
      </c>
      <c r="H25" s="451">
        <v>5</v>
      </c>
      <c r="I25" s="452">
        <f>I23+TIME(0,H23,0)</f>
        <v>0.4583333333333332</v>
      </c>
      <c r="J25" s="453"/>
      <c r="K25" s="453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</row>
    <row r="26" spans="3:24" s="252" customFormat="1" ht="16.5" customHeight="1">
      <c r="C26" s="454">
        <f>C25+0.1</f>
        <v>10.2</v>
      </c>
      <c r="D26" s="455" t="s">
        <v>445</v>
      </c>
      <c r="E26" s="456" t="s">
        <v>721</v>
      </c>
      <c r="F26" s="456" t="s">
        <v>383</v>
      </c>
      <c r="G26" s="456" t="s">
        <v>709</v>
      </c>
      <c r="H26" s="457">
        <v>2</v>
      </c>
      <c r="I26" s="458">
        <f aca="true" t="shared" si="0" ref="I26:I36">I25+TIME(0,H25,0)</f>
        <v>0.4618055555555554</v>
      </c>
      <c r="J26" s="459"/>
      <c r="K26" s="459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</row>
    <row r="27" spans="3:11" s="312" customFormat="1" ht="16.5" customHeight="1">
      <c r="C27" s="448">
        <v>11</v>
      </c>
      <c r="D27" s="450" t="s">
        <v>447</v>
      </c>
      <c r="E27" s="561" t="s">
        <v>722</v>
      </c>
      <c r="F27" s="450" t="s">
        <v>383</v>
      </c>
      <c r="G27" s="450" t="s">
        <v>714</v>
      </c>
      <c r="H27" s="451">
        <v>83</v>
      </c>
      <c r="I27" s="452">
        <f t="shared" si="0"/>
        <v>0.4631944444444443</v>
      </c>
      <c r="J27" s="453"/>
      <c r="K27" s="453"/>
    </row>
    <row r="28" spans="3:11" s="252" customFormat="1" ht="16.5" customHeight="1">
      <c r="C28" s="927">
        <v>12</v>
      </c>
      <c r="D28" s="456" t="s">
        <v>382</v>
      </c>
      <c r="E28" s="926" t="s">
        <v>723</v>
      </c>
      <c r="F28" s="456" t="s">
        <v>383</v>
      </c>
      <c r="G28" s="456"/>
      <c r="H28" s="457">
        <v>60</v>
      </c>
      <c r="I28" s="458">
        <f t="shared" si="0"/>
        <v>0.5208333333333331</v>
      </c>
      <c r="J28" s="459"/>
      <c r="K28" s="459"/>
    </row>
    <row r="29" spans="3:11" s="312" customFormat="1" ht="16.5" customHeight="1">
      <c r="C29" s="448">
        <v>13</v>
      </c>
      <c r="D29" s="450" t="s">
        <v>447</v>
      </c>
      <c r="E29" s="561" t="s">
        <v>722</v>
      </c>
      <c r="F29" s="450" t="s">
        <v>383</v>
      </c>
      <c r="G29" s="450" t="s">
        <v>714</v>
      </c>
      <c r="H29" s="451">
        <v>120</v>
      </c>
      <c r="I29" s="452">
        <f t="shared" si="0"/>
        <v>0.5624999999999998</v>
      </c>
      <c r="J29" s="453"/>
      <c r="K29" s="453"/>
    </row>
    <row r="30" spans="3:11" s="252" customFormat="1" ht="16.5" customHeight="1">
      <c r="C30" s="927">
        <v>14</v>
      </c>
      <c r="D30" s="456" t="s">
        <v>382</v>
      </c>
      <c r="E30" s="926" t="s">
        <v>285</v>
      </c>
      <c r="F30" s="456" t="s">
        <v>383</v>
      </c>
      <c r="G30" s="456"/>
      <c r="H30" s="457">
        <v>30</v>
      </c>
      <c r="I30" s="458">
        <f t="shared" si="0"/>
        <v>0.6458333333333331</v>
      </c>
      <c r="J30" s="459"/>
      <c r="K30" s="459"/>
    </row>
    <row r="31" spans="3:11" s="312" customFormat="1" ht="16.5" customHeight="1">
      <c r="C31" s="448">
        <v>15</v>
      </c>
      <c r="D31" s="450" t="s">
        <v>447</v>
      </c>
      <c r="E31" s="561" t="s">
        <v>724</v>
      </c>
      <c r="F31" s="450" t="s">
        <v>383</v>
      </c>
      <c r="G31" s="450" t="s">
        <v>714</v>
      </c>
      <c r="H31" s="451">
        <v>60</v>
      </c>
      <c r="I31" s="452">
        <f t="shared" si="0"/>
        <v>0.6666666666666665</v>
      </c>
      <c r="J31" s="453"/>
      <c r="K31" s="453"/>
    </row>
    <row r="32" spans="3:11" s="252" customFormat="1" ht="16.5" customHeight="1">
      <c r="C32" s="927">
        <v>16</v>
      </c>
      <c r="D32" s="456" t="s">
        <v>447</v>
      </c>
      <c r="E32" s="926" t="s">
        <v>725</v>
      </c>
      <c r="F32" s="456" t="s">
        <v>383</v>
      </c>
      <c r="G32" s="456" t="s">
        <v>714</v>
      </c>
      <c r="H32" s="457">
        <v>60</v>
      </c>
      <c r="I32" s="458">
        <f t="shared" si="0"/>
        <v>0.7083333333333331</v>
      </c>
      <c r="J32" s="459"/>
      <c r="K32" s="459"/>
    </row>
    <row r="33" spans="3:11" s="312" customFormat="1" ht="16.5" customHeight="1">
      <c r="C33" s="448">
        <v>17</v>
      </c>
      <c r="D33" s="450" t="s">
        <v>382</v>
      </c>
      <c r="E33" s="561" t="s">
        <v>14</v>
      </c>
      <c r="F33" s="450" t="s">
        <v>383</v>
      </c>
      <c r="G33" s="450"/>
      <c r="H33" s="451">
        <v>90</v>
      </c>
      <c r="I33" s="452">
        <f t="shared" si="0"/>
        <v>0.7499999999999998</v>
      </c>
      <c r="J33" s="453"/>
      <c r="K33" s="453"/>
    </row>
    <row r="34" spans="3:11" s="252" customFormat="1" ht="16.5" customHeight="1">
      <c r="C34" s="927">
        <v>18</v>
      </c>
      <c r="D34" s="456" t="s">
        <v>447</v>
      </c>
      <c r="E34" s="926" t="s">
        <v>725</v>
      </c>
      <c r="F34" s="456" t="s">
        <v>383</v>
      </c>
      <c r="G34" s="456" t="s">
        <v>714</v>
      </c>
      <c r="H34" s="457">
        <v>60</v>
      </c>
      <c r="I34" s="458">
        <f t="shared" si="0"/>
        <v>0.8124999999999998</v>
      </c>
      <c r="J34" s="459"/>
      <c r="K34" s="459"/>
    </row>
    <row r="35" spans="3:11" s="312" customFormat="1" ht="16.5" customHeight="1">
      <c r="C35" s="448">
        <v>19</v>
      </c>
      <c r="D35" s="450" t="s">
        <v>445</v>
      </c>
      <c r="E35" s="561" t="s">
        <v>726</v>
      </c>
      <c r="F35" s="450" t="s">
        <v>383</v>
      </c>
      <c r="G35" s="450" t="s">
        <v>709</v>
      </c>
      <c r="H35" s="451">
        <v>60</v>
      </c>
      <c r="I35" s="452">
        <f t="shared" si="0"/>
        <v>0.8541666666666664</v>
      </c>
      <c r="J35" s="453"/>
      <c r="K35" s="453"/>
    </row>
    <row r="36" spans="3:11" s="252" customFormat="1" ht="16.5" customHeight="1">
      <c r="C36" s="927">
        <v>20</v>
      </c>
      <c r="D36" s="456" t="s">
        <v>382</v>
      </c>
      <c r="E36" s="926" t="s">
        <v>727</v>
      </c>
      <c r="F36" s="456" t="s">
        <v>383</v>
      </c>
      <c r="G36" s="456"/>
      <c r="H36" s="457">
        <v>0</v>
      </c>
      <c r="I36" s="458">
        <f t="shared" si="0"/>
        <v>0.895833333333333</v>
      </c>
      <c r="J36" s="459"/>
      <c r="K36" s="459"/>
    </row>
    <row r="37" spans="3:11" s="383" customFormat="1" ht="16.5" customHeight="1">
      <c r="C37" s="467"/>
      <c r="D37" s="468"/>
      <c r="E37" s="384"/>
      <c r="F37" s="468"/>
      <c r="G37" s="468"/>
      <c r="H37" s="469"/>
      <c r="I37" s="470"/>
      <c r="J37" s="471"/>
      <c r="K37" s="471"/>
    </row>
    <row r="38" spans="1:10" s="3" customFormat="1" ht="16.5" customHeight="1">
      <c r="A38" s="48"/>
      <c r="B38" s="1330" t="s">
        <v>728</v>
      </c>
      <c r="C38" s="1330"/>
      <c r="D38" s="1330"/>
      <c r="E38" s="1330"/>
      <c r="F38" s="1330"/>
      <c r="G38" s="1330"/>
      <c r="H38" s="1330"/>
      <c r="I38" s="1330"/>
      <c r="J38" s="2"/>
    </row>
    <row r="39" spans="3:24" s="312" customFormat="1" ht="16.5" customHeight="1">
      <c r="C39" s="460">
        <v>21</v>
      </c>
      <c r="D39" s="449" t="s">
        <v>447</v>
      </c>
      <c r="E39" s="561" t="s">
        <v>729</v>
      </c>
      <c r="F39" s="450" t="s">
        <v>383</v>
      </c>
      <c r="G39" s="450" t="s">
        <v>714</v>
      </c>
      <c r="H39" s="451">
        <v>60</v>
      </c>
      <c r="I39" s="452">
        <f>TIME(19,30,0)</f>
        <v>0.8125</v>
      </c>
      <c r="J39" s="453"/>
      <c r="K39" s="453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</row>
    <row r="40" spans="3:24" s="252" customFormat="1" ht="16.5" customHeight="1">
      <c r="C40" s="454">
        <v>22</v>
      </c>
      <c r="D40" s="455" t="s">
        <v>445</v>
      </c>
      <c r="E40" s="455" t="s">
        <v>730</v>
      </c>
      <c r="F40" s="456" t="s">
        <v>383</v>
      </c>
      <c r="G40" s="249" t="s">
        <v>714</v>
      </c>
      <c r="H40" s="457">
        <v>60</v>
      </c>
      <c r="I40" s="458">
        <f>I39+TIME(0,H39,0)</f>
        <v>0.8541666666666666</v>
      </c>
      <c r="J40" s="459"/>
      <c r="K40" s="459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3:24" s="312" customFormat="1" ht="16.5" customHeight="1">
      <c r="C41" s="448">
        <v>23</v>
      </c>
      <c r="D41" s="449" t="s">
        <v>445</v>
      </c>
      <c r="E41" s="450" t="s">
        <v>433</v>
      </c>
      <c r="F41" s="450" t="s">
        <v>383</v>
      </c>
      <c r="G41" s="450"/>
      <c r="H41" s="451">
        <v>0</v>
      </c>
      <c r="I41" s="452">
        <f>I40+TIME(0,H40,0)</f>
        <v>0.8958333333333333</v>
      </c>
      <c r="J41" s="453"/>
      <c r="K41" s="453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</row>
    <row r="42" spans="3:24" s="252" customFormat="1" ht="16.5" customHeight="1">
      <c r="C42" s="927"/>
      <c r="D42" s="455"/>
      <c r="E42" s="456"/>
      <c r="F42" s="456"/>
      <c r="G42" s="456"/>
      <c r="H42" s="457"/>
      <c r="I42" s="458"/>
      <c r="J42" s="459"/>
      <c r="K42" s="459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2:9" s="277" customFormat="1" ht="16.5" customHeight="1">
      <c r="B43" s="928"/>
      <c r="C43" s="928"/>
      <c r="D43" s="929"/>
      <c r="E43" s="929"/>
      <c r="F43" s="929"/>
      <c r="G43" s="929"/>
      <c r="H43" s="929"/>
      <c r="I43" s="929"/>
    </row>
    <row r="44" spans="2:9" s="23" customFormat="1" ht="16.5" customHeight="1">
      <c r="B44" s="19"/>
      <c r="C44" s="19" t="s">
        <v>380</v>
      </c>
      <c r="D44" s="22" t="s">
        <v>380</v>
      </c>
      <c r="E44" s="24" t="s">
        <v>450</v>
      </c>
      <c r="F44" s="22" t="s">
        <v>380</v>
      </c>
      <c r="G44" s="24"/>
      <c r="H44" s="58" t="s">
        <v>380</v>
      </c>
      <c r="I44" s="66" t="s">
        <v>380</v>
      </c>
    </row>
    <row r="45" spans="2:9" s="277" customFormat="1" ht="16.5" customHeight="1">
      <c r="B45" s="27"/>
      <c r="C45" s="27"/>
      <c r="D45" s="278"/>
      <c r="E45" s="278" t="s">
        <v>333</v>
      </c>
      <c r="F45" s="278"/>
      <c r="H45" s="929"/>
      <c r="I45" s="929"/>
    </row>
    <row r="46" s="684" customFormat="1" ht="16.5" customHeight="1">
      <c r="C46" s="932"/>
    </row>
    <row r="47" spans="1:9" s="438" customFormat="1" ht="16.5" customHeight="1">
      <c r="A47" s="240"/>
      <c r="B47" s="240"/>
      <c r="C47" s="240"/>
      <c r="D47" s="240"/>
      <c r="E47" s="240"/>
      <c r="F47" s="240"/>
      <c r="G47" s="240"/>
      <c r="H47" s="325"/>
      <c r="I47" s="241"/>
    </row>
    <row r="48" s="930" customFormat="1" ht="16.5" customHeight="1">
      <c r="C48" s="931"/>
    </row>
    <row r="49" s="930" customFormat="1" ht="16.5" customHeight="1">
      <c r="C49" s="931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  <row r="55" ht="16.5" customHeight="1">
      <c r="C55" s="214"/>
    </row>
    <row r="56" ht="16.5" customHeight="1">
      <c r="C56" s="214"/>
    </row>
    <row r="57" ht="16.5" customHeight="1">
      <c r="C57" s="214"/>
    </row>
    <row r="58" ht="16.5" customHeight="1">
      <c r="C58" s="214"/>
    </row>
    <row r="59" ht="16.5" customHeight="1">
      <c r="C59" s="214"/>
    </row>
    <row r="60" ht="16.5" customHeight="1">
      <c r="C60" s="214"/>
    </row>
    <row r="61" ht="16.5" customHeight="1">
      <c r="C61" s="214"/>
    </row>
    <row r="62" ht="16.5" customHeight="1">
      <c r="C62" s="214"/>
    </row>
    <row r="63" ht="16.5" customHeight="1">
      <c r="C63" s="214"/>
    </row>
    <row r="64" ht="16.5" customHeight="1">
      <c r="C64" s="214"/>
    </row>
    <row r="65" ht="16.5" customHeight="1">
      <c r="C65" s="214"/>
    </row>
    <row r="66" ht="16.5" customHeight="1">
      <c r="C66" s="214"/>
    </row>
    <row r="67" ht="16.5" customHeight="1">
      <c r="C67" s="214"/>
    </row>
    <row r="68" ht="16.5" customHeight="1">
      <c r="C68" s="214"/>
    </row>
    <row r="69" ht="16.5" customHeight="1">
      <c r="C69" s="214"/>
    </row>
    <row r="70" ht="16.5" customHeight="1">
      <c r="C70" s="214"/>
    </row>
  </sheetData>
  <mergeCells count="5">
    <mergeCell ref="B38:I38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C2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38" customWidth="1"/>
    <col min="2" max="2" width="8.28125" style="838" customWidth="1"/>
    <col min="3" max="3" width="9.57421875" style="838" customWidth="1"/>
    <col min="4" max="14" width="9.140625" style="838" customWidth="1"/>
    <col min="15" max="15" width="9.57421875" style="838" customWidth="1"/>
    <col min="16" max="16384" width="9.140625" style="838" customWidth="1"/>
  </cols>
  <sheetData>
    <row r="1" ht="11.25" customHeight="1" thickBot="1"/>
    <row r="2" spans="3:16" ht="17.25" customHeight="1" thickBot="1">
      <c r="C2" s="90" t="str">
        <f>'802.11 Cover'!$C$3</f>
        <v>PLENARY</v>
      </c>
      <c r="O2" s="217" t="str">
        <f>$C$2</f>
        <v>PLENARY</v>
      </c>
      <c r="P2" s="839"/>
    </row>
    <row r="3" spans="3:16" ht="12.75" customHeight="1">
      <c r="C3" s="1360" t="str">
        <f>'802.11 Cover'!$C$4</f>
        <v>R2</v>
      </c>
      <c r="O3" s="1360" t="str">
        <f>$C$3</f>
        <v>R2</v>
      </c>
      <c r="P3" s="840"/>
    </row>
    <row r="4" spans="3:15" ht="12.75" customHeight="1">
      <c r="C4" s="1361"/>
      <c r="O4" s="1361"/>
    </row>
    <row r="5" spans="3:15" ht="12.75" customHeight="1">
      <c r="C5" s="1361"/>
      <c r="O5" s="1361"/>
    </row>
    <row r="6" spans="3:15" ht="12.75" customHeight="1" thickBot="1">
      <c r="C6" s="1362"/>
      <c r="O6" s="1362"/>
    </row>
    <row r="7" ht="18" customHeight="1"/>
    <row r="9" ht="12.75">
      <c r="N9" s="841" t="s">
        <v>22</v>
      </c>
    </row>
    <row r="15" ht="12.75"/>
    <row r="16" ht="12.75">
      <c r="O16" s="1364"/>
    </row>
    <row r="17" ht="12.75">
      <c r="O17" s="1364"/>
    </row>
    <row r="18" ht="12.75">
      <c r="O18" s="1364"/>
    </row>
    <row r="19" ht="12.75"/>
    <row r="20" ht="12.75"/>
    <row r="21" ht="12.75"/>
    <row r="22" ht="12.75">
      <c r="O22" s="1364"/>
    </row>
    <row r="23" ht="12.75">
      <c r="O23" s="1364"/>
    </row>
    <row r="24" ht="12.75">
      <c r="O24" s="1364"/>
    </row>
    <row r="25" ht="12.75"/>
    <row r="26" ht="12.75"/>
    <row r="27" ht="12.75"/>
    <row r="28" ht="12.75"/>
    <row r="29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53"/>
  </sheetPr>
  <dimension ref="A1:CS89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4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872" customFormat="1" ht="16.5" customHeight="1">
      <c r="I1" s="873"/>
    </row>
    <row r="2" spans="2:9" s="874" customFormat="1" ht="16.5" customHeight="1">
      <c r="B2" s="1789" t="s">
        <v>608</v>
      </c>
      <c r="C2" s="1789"/>
      <c r="D2" s="1789"/>
      <c r="E2" s="1789"/>
      <c r="F2" s="1789"/>
      <c r="G2" s="1789"/>
      <c r="H2" s="1789"/>
      <c r="I2" s="1789"/>
    </row>
    <row r="3" spans="2:9" s="324" customFormat="1" ht="16.5" customHeight="1">
      <c r="B3" s="1788" t="s">
        <v>802</v>
      </c>
      <c r="C3" s="1788"/>
      <c r="D3" s="1788"/>
      <c r="E3" s="1788"/>
      <c r="F3" s="1788"/>
      <c r="G3" s="1788"/>
      <c r="H3" s="1788"/>
      <c r="I3" s="1788"/>
    </row>
    <row r="4" spans="2:97" s="445" customFormat="1" ht="16.5" customHeight="1">
      <c r="B4" s="1774" t="s">
        <v>610</v>
      </c>
      <c r="C4" s="1774"/>
      <c r="D4" s="1774"/>
      <c r="E4" s="1774"/>
      <c r="F4" s="1774"/>
      <c r="G4" s="1774"/>
      <c r="H4" s="1774"/>
      <c r="I4" s="1774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385</v>
      </c>
      <c r="C5" s="446" t="s">
        <v>733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385</v>
      </c>
      <c r="C6" s="446" t="s">
        <v>734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2:97" s="420" customFormat="1" ht="16.5" customHeight="1">
      <c r="B7" s="421" t="s">
        <v>385</v>
      </c>
      <c r="C7" s="446" t="s">
        <v>735</v>
      </c>
      <c r="D7" s="447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pans="2:97" s="420" customFormat="1" ht="16.5" customHeight="1">
      <c r="B8" s="421" t="s">
        <v>385</v>
      </c>
      <c r="C8" s="446" t="s">
        <v>736</v>
      </c>
      <c r="D8" s="447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</row>
    <row r="9" s="240" customFormat="1" ht="16.5" customHeight="1">
      <c r="G9" s="241"/>
    </row>
    <row r="10" spans="1:10" s="3" customFormat="1" ht="16.5" customHeight="1">
      <c r="A10" s="48"/>
      <c r="B10" s="1330" t="s">
        <v>765</v>
      </c>
      <c r="C10" s="1776"/>
      <c r="D10" s="1776"/>
      <c r="E10" s="1776"/>
      <c r="F10" s="1776"/>
      <c r="G10" s="1776"/>
      <c r="H10" s="1776"/>
      <c r="I10" s="1776"/>
      <c r="J10" s="2"/>
    </row>
    <row r="11" spans="2:10" s="10" customFormat="1" ht="16.5" customHeight="1">
      <c r="B11" s="337"/>
      <c r="C11" s="338"/>
      <c r="D11" s="338"/>
      <c r="E11" s="338"/>
      <c r="F11" s="338"/>
      <c r="G11" s="338"/>
      <c r="H11" s="338"/>
      <c r="I11" s="338"/>
      <c r="J11" s="13"/>
    </row>
    <row r="12" spans="3:24" s="312" customFormat="1" ht="16.5" customHeight="1">
      <c r="C12" s="448">
        <v>1</v>
      </c>
      <c r="D12" s="449" t="s">
        <v>382</v>
      </c>
      <c r="E12" s="450" t="s">
        <v>488</v>
      </c>
      <c r="F12" s="450" t="s">
        <v>383</v>
      </c>
      <c r="G12" s="450" t="s">
        <v>489</v>
      </c>
      <c r="H12" s="451">
        <v>1</v>
      </c>
      <c r="I12" s="452">
        <f>TIME(10,30,0)</f>
        <v>0.4375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2</v>
      </c>
      <c r="D13" s="455" t="s">
        <v>382</v>
      </c>
      <c r="E13" s="455" t="s">
        <v>737</v>
      </c>
      <c r="F13" s="456" t="s">
        <v>383</v>
      </c>
      <c r="G13" s="456" t="s">
        <v>489</v>
      </c>
      <c r="H13" s="457">
        <v>1</v>
      </c>
      <c r="I13" s="458">
        <f aca="true" t="shared" si="0" ref="I13:I19">I12+TIME(0,H12,0)</f>
        <v>0.43819444444444444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0">
        <v>3</v>
      </c>
      <c r="D14" s="449" t="s">
        <v>382</v>
      </c>
      <c r="E14" s="461" t="s">
        <v>271</v>
      </c>
      <c r="F14" s="450" t="s">
        <v>383</v>
      </c>
      <c r="G14" s="450" t="s">
        <v>489</v>
      </c>
      <c r="H14" s="451">
        <v>2</v>
      </c>
      <c r="I14" s="452">
        <f t="shared" si="0"/>
        <v>0.4388888888888889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2">
        <v>4</v>
      </c>
      <c r="D15" s="455" t="s">
        <v>382</v>
      </c>
      <c r="E15" s="463" t="s">
        <v>738</v>
      </c>
      <c r="F15" s="456" t="s">
        <v>383</v>
      </c>
      <c r="G15" s="456" t="s">
        <v>489</v>
      </c>
      <c r="H15" s="457">
        <v>1</v>
      </c>
      <c r="I15" s="458">
        <f t="shared" si="0"/>
        <v>0.44027777777777777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24" s="312" customFormat="1" ht="16.5" customHeight="1">
      <c r="C16" s="460">
        <v>5</v>
      </c>
      <c r="D16" s="449" t="s">
        <v>382</v>
      </c>
      <c r="E16" s="461" t="s">
        <v>739</v>
      </c>
      <c r="F16" s="450" t="s">
        <v>383</v>
      </c>
      <c r="G16" s="450" t="s">
        <v>489</v>
      </c>
      <c r="H16" s="451">
        <v>3</v>
      </c>
      <c r="I16" s="452">
        <f t="shared" si="0"/>
        <v>0.4409722222222222</v>
      </c>
      <c r="J16" s="453"/>
      <c r="K16" s="453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</row>
    <row r="17" spans="3:24" s="252" customFormat="1" ht="16.5" customHeight="1">
      <c r="C17" s="465">
        <v>6</v>
      </c>
      <c r="D17" s="456" t="s">
        <v>448</v>
      </c>
      <c r="E17" s="456" t="s">
        <v>740</v>
      </c>
      <c r="F17" s="456" t="s">
        <v>383</v>
      </c>
      <c r="G17" s="456" t="s">
        <v>489</v>
      </c>
      <c r="H17" s="457">
        <v>5</v>
      </c>
      <c r="I17" s="458">
        <f t="shared" si="0"/>
        <v>0.44305555555555554</v>
      </c>
      <c r="J17" s="459"/>
      <c r="K17" s="459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3:24" s="312" customFormat="1" ht="16.5" customHeight="1">
      <c r="C18" s="466">
        <f>C17+0.1</f>
        <v>6.1</v>
      </c>
      <c r="D18" s="450" t="s">
        <v>448</v>
      </c>
      <c r="E18" s="461" t="s">
        <v>691</v>
      </c>
      <c r="F18" s="450" t="s">
        <v>383</v>
      </c>
      <c r="G18" s="450" t="s">
        <v>489</v>
      </c>
      <c r="H18" s="451">
        <v>5</v>
      </c>
      <c r="I18" s="452">
        <f t="shared" si="0"/>
        <v>0.44652777777777775</v>
      </c>
      <c r="J18" s="453"/>
      <c r="K18" s="453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</row>
    <row r="19" spans="3:11" s="252" customFormat="1" ht="16.5" customHeight="1">
      <c r="C19" s="465">
        <v>7</v>
      </c>
      <c r="D19" s="456" t="s">
        <v>448</v>
      </c>
      <c r="E19" s="456" t="s">
        <v>741</v>
      </c>
      <c r="F19" s="456" t="s">
        <v>383</v>
      </c>
      <c r="G19" s="456" t="s">
        <v>489</v>
      </c>
      <c r="H19" s="457">
        <v>30</v>
      </c>
      <c r="I19" s="458">
        <f t="shared" si="0"/>
        <v>0.44999999999999996</v>
      </c>
      <c r="J19" s="459"/>
      <c r="K19" s="459"/>
    </row>
    <row r="20" spans="3:11" s="312" customFormat="1" ht="16.5" customHeight="1">
      <c r="C20" s="466">
        <v>8</v>
      </c>
      <c r="D20" s="450" t="s">
        <v>448</v>
      </c>
      <c r="E20" s="450" t="s">
        <v>742</v>
      </c>
      <c r="F20" s="450" t="s">
        <v>275</v>
      </c>
      <c r="G20" s="450" t="s">
        <v>489</v>
      </c>
      <c r="H20" s="451">
        <v>30</v>
      </c>
      <c r="I20" s="452">
        <f>I18+TIME(0,H18,0)</f>
        <v>0.44999999999999996</v>
      </c>
      <c r="J20" s="453"/>
      <c r="K20" s="453"/>
    </row>
    <row r="21" spans="3:11" s="252" customFormat="1" ht="16.5" customHeight="1">
      <c r="C21" s="465">
        <v>9</v>
      </c>
      <c r="D21" s="456" t="s">
        <v>448</v>
      </c>
      <c r="E21" s="456" t="s">
        <v>743</v>
      </c>
      <c r="F21" s="456" t="s">
        <v>383</v>
      </c>
      <c r="G21" s="456" t="s">
        <v>489</v>
      </c>
      <c r="H21" s="457">
        <v>30</v>
      </c>
      <c r="I21" s="458">
        <f>I20+TIME(0,H20,0)</f>
        <v>0.47083333333333327</v>
      </c>
      <c r="J21" s="459"/>
      <c r="K21" s="459"/>
    </row>
    <row r="22" spans="3:24" s="312" customFormat="1" ht="16.5" customHeight="1">
      <c r="C22" s="448">
        <v>10</v>
      </c>
      <c r="D22" s="449" t="s">
        <v>448</v>
      </c>
      <c r="E22" s="449" t="s">
        <v>744</v>
      </c>
      <c r="F22" s="450" t="s">
        <v>383</v>
      </c>
      <c r="G22" s="450" t="s">
        <v>490</v>
      </c>
      <c r="H22" s="451">
        <v>42</v>
      </c>
      <c r="I22" s="452">
        <f>I21+TIME(0,H21,0)</f>
        <v>0.4916666666666666</v>
      </c>
      <c r="J22" s="453"/>
      <c r="K22" s="453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</row>
    <row r="23" spans="3:11" s="252" customFormat="1" ht="16.5" customHeight="1">
      <c r="C23" s="927">
        <v>11</v>
      </c>
      <c r="D23" s="456"/>
      <c r="E23" s="926" t="s">
        <v>278</v>
      </c>
      <c r="F23" s="456"/>
      <c r="G23" s="456"/>
      <c r="H23" s="457"/>
      <c r="I23" s="458">
        <f>I22+TIME(0,H22,0)</f>
        <v>0.5208333333333333</v>
      </c>
      <c r="J23" s="459"/>
      <c r="K23" s="459"/>
    </row>
    <row r="24" spans="3:11" s="383" customFormat="1" ht="16.5" customHeight="1">
      <c r="C24" s="467"/>
      <c r="D24" s="468"/>
      <c r="E24" s="384"/>
      <c r="F24" s="468"/>
      <c r="G24" s="468"/>
      <c r="H24" s="469"/>
      <c r="I24" s="470"/>
      <c r="J24" s="471"/>
      <c r="K24" s="471"/>
    </row>
    <row r="25" spans="1:10" s="3" customFormat="1" ht="16.5" customHeight="1">
      <c r="A25" s="48"/>
      <c r="B25" s="1330" t="s">
        <v>764</v>
      </c>
      <c r="C25" s="1330"/>
      <c r="D25" s="1330"/>
      <c r="E25" s="1330"/>
      <c r="F25" s="1330"/>
      <c r="G25" s="1330"/>
      <c r="H25" s="1330"/>
      <c r="I25" s="1330"/>
      <c r="J25" s="2"/>
    </row>
    <row r="26" spans="3:24" s="252" customFormat="1" ht="16.5" customHeight="1">
      <c r="C26" s="454">
        <v>12</v>
      </c>
      <c r="D26" s="455" t="s">
        <v>448</v>
      </c>
      <c r="E26" s="455" t="s">
        <v>745</v>
      </c>
      <c r="F26" s="456" t="s">
        <v>383</v>
      </c>
      <c r="G26" s="456" t="s">
        <v>489</v>
      </c>
      <c r="H26" s="457">
        <v>1</v>
      </c>
      <c r="I26" s="458">
        <f>TIME(8,0,0)</f>
        <v>0.3333333333333333</v>
      </c>
      <c r="J26" s="459"/>
      <c r="K26" s="459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</row>
    <row r="27" spans="3:24" s="312" customFormat="1" ht="16.5" customHeight="1">
      <c r="C27" s="460">
        <v>13</v>
      </c>
      <c r="D27" s="449"/>
      <c r="E27" s="561" t="s">
        <v>746</v>
      </c>
      <c r="F27" s="450" t="s">
        <v>383</v>
      </c>
      <c r="G27" s="450" t="s">
        <v>489</v>
      </c>
      <c r="H27" s="451">
        <v>0</v>
      </c>
      <c r="I27" s="452">
        <f>I26+TIME(0,H26,0)</f>
        <v>0.33402777777777776</v>
      </c>
      <c r="J27" s="453"/>
      <c r="K27" s="453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</row>
    <row r="28" spans="3:24" s="252" customFormat="1" ht="16.5" customHeight="1">
      <c r="C28" s="454">
        <v>13.1</v>
      </c>
      <c r="D28" s="455" t="s">
        <v>447</v>
      </c>
      <c r="E28" s="455" t="s">
        <v>747</v>
      </c>
      <c r="F28" s="456" t="s">
        <v>383</v>
      </c>
      <c r="G28" s="456" t="s">
        <v>489</v>
      </c>
      <c r="H28" s="457">
        <v>60</v>
      </c>
      <c r="I28" s="458">
        <f>I27+TIME(0,H27,0)</f>
        <v>0.33402777777777776</v>
      </c>
      <c r="J28" s="459"/>
      <c r="K28" s="459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</row>
    <row r="29" spans="3:24" s="312" customFormat="1" ht="16.5" customHeight="1">
      <c r="C29" s="448">
        <v>13.2</v>
      </c>
      <c r="D29" s="449" t="s">
        <v>447</v>
      </c>
      <c r="E29" s="450" t="s">
        <v>748</v>
      </c>
      <c r="F29" s="450" t="s">
        <v>383</v>
      </c>
      <c r="G29" s="450" t="s">
        <v>489</v>
      </c>
      <c r="H29" s="451">
        <v>59</v>
      </c>
      <c r="I29" s="452">
        <f>I28+TIME(0,H28,0)</f>
        <v>0.37569444444444444</v>
      </c>
      <c r="J29" s="453"/>
      <c r="K29" s="453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</row>
    <row r="30" spans="3:24" s="252" customFormat="1" ht="16.5" customHeight="1">
      <c r="C30" s="454">
        <v>14</v>
      </c>
      <c r="D30" s="455"/>
      <c r="E30" s="926" t="s">
        <v>278</v>
      </c>
      <c r="F30" s="456" t="s">
        <v>383</v>
      </c>
      <c r="G30" s="456" t="s">
        <v>489</v>
      </c>
      <c r="H30" s="457">
        <v>0</v>
      </c>
      <c r="I30" s="458">
        <f>I29+TIME(0,H29,0)</f>
        <v>0.4166666666666667</v>
      </c>
      <c r="J30" s="459"/>
      <c r="K30" s="459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  <row r="31" spans="3:11" s="383" customFormat="1" ht="16.5" customHeight="1">
      <c r="C31" s="467"/>
      <c r="D31" s="468"/>
      <c r="E31" s="384"/>
      <c r="F31" s="468"/>
      <c r="G31" s="468"/>
      <c r="H31" s="469"/>
      <c r="I31" s="470"/>
      <c r="J31" s="471"/>
      <c r="K31" s="471"/>
    </row>
    <row r="32" spans="1:10" s="3" customFormat="1" ht="16.5" customHeight="1">
      <c r="A32" s="48"/>
      <c r="B32" s="1330" t="s">
        <v>763</v>
      </c>
      <c r="C32" s="1330"/>
      <c r="D32" s="1330"/>
      <c r="E32" s="1330"/>
      <c r="F32" s="1330"/>
      <c r="G32" s="1330"/>
      <c r="H32" s="1330"/>
      <c r="I32" s="1330"/>
      <c r="J32" s="2"/>
    </row>
    <row r="33" spans="3:24" s="252" customFormat="1" ht="16.5" customHeight="1">
      <c r="C33" s="927">
        <v>15</v>
      </c>
      <c r="D33" s="455"/>
      <c r="E33" s="456" t="s">
        <v>745</v>
      </c>
      <c r="F33" s="456" t="s">
        <v>383</v>
      </c>
      <c r="G33" s="456" t="s">
        <v>489</v>
      </c>
      <c r="H33" s="457">
        <v>0</v>
      </c>
      <c r="I33" s="458">
        <f>TIME(10,30,0)</f>
        <v>0.4375</v>
      </c>
      <c r="J33" s="459"/>
      <c r="K33" s="459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3:24" s="312" customFormat="1" ht="16.5" customHeight="1">
      <c r="C34" s="448">
        <v>16</v>
      </c>
      <c r="D34" s="449"/>
      <c r="E34" s="450" t="s">
        <v>749</v>
      </c>
      <c r="F34" s="450"/>
      <c r="G34" s="450"/>
      <c r="H34" s="451"/>
      <c r="I34" s="452"/>
      <c r="J34" s="453"/>
      <c r="K34" s="453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</row>
    <row r="35" spans="3:24" s="252" customFormat="1" ht="16.5" customHeight="1">
      <c r="C35" s="454">
        <v>16.1</v>
      </c>
      <c r="D35" s="455" t="s">
        <v>447</v>
      </c>
      <c r="E35" s="455" t="s">
        <v>750</v>
      </c>
      <c r="F35" s="456" t="s">
        <v>383</v>
      </c>
      <c r="G35" s="456" t="s">
        <v>489</v>
      </c>
      <c r="H35" s="457">
        <v>45</v>
      </c>
      <c r="I35" s="458">
        <f>I33+TIME(0,H33,0)</f>
        <v>0.4375</v>
      </c>
      <c r="J35" s="459"/>
      <c r="K35" s="459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</row>
    <row r="36" spans="3:11" s="312" customFormat="1" ht="16.5" customHeight="1">
      <c r="C36" s="448">
        <v>16.2</v>
      </c>
      <c r="D36" s="450" t="s">
        <v>447</v>
      </c>
      <c r="E36" s="561" t="s">
        <v>751</v>
      </c>
      <c r="F36" s="450" t="s">
        <v>383</v>
      </c>
      <c r="G36" s="450" t="s">
        <v>489</v>
      </c>
      <c r="H36" s="451">
        <v>75</v>
      </c>
      <c r="I36" s="452">
        <f>I35+TIME(0,H35,0)</f>
        <v>0.46875</v>
      </c>
      <c r="J36" s="453"/>
      <c r="K36" s="453"/>
    </row>
    <row r="37" spans="3:11" s="252" customFormat="1" ht="16.5" customHeight="1">
      <c r="C37" s="927">
        <v>17</v>
      </c>
      <c r="D37" s="456"/>
      <c r="E37" s="926" t="s">
        <v>195</v>
      </c>
      <c r="F37" s="456" t="s">
        <v>383</v>
      </c>
      <c r="G37" s="456"/>
      <c r="H37" s="457">
        <v>0</v>
      </c>
      <c r="I37" s="458">
        <f>I36+TIME(0,H36,0)</f>
        <v>0.5208333333333334</v>
      </c>
      <c r="J37" s="459"/>
      <c r="K37" s="459"/>
    </row>
    <row r="38" spans="3:11" s="383" customFormat="1" ht="16.5" customHeight="1">
      <c r="C38" s="467"/>
      <c r="D38" s="468"/>
      <c r="E38" s="384"/>
      <c r="F38" s="468"/>
      <c r="G38" s="468"/>
      <c r="H38" s="469"/>
      <c r="I38" s="470"/>
      <c r="J38" s="471"/>
      <c r="K38" s="471"/>
    </row>
    <row r="39" spans="1:10" s="3" customFormat="1" ht="16.5" customHeight="1">
      <c r="A39" s="48"/>
      <c r="B39" s="1330" t="s">
        <v>762</v>
      </c>
      <c r="C39" s="1330"/>
      <c r="D39" s="1330"/>
      <c r="E39" s="1330"/>
      <c r="F39" s="1330"/>
      <c r="G39" s="1330"/>
      <c r="H39" s="1330"/>
      <c r="I39" s="1330"/>
      <c r="J39" s="2"/>
    </row>
    <row r="40" spans="3:24" s="252" customFormat="1" ht="16.5" customHeight="1">
      <c r="C40" s="927">
        <v>18</v>
      </c>
      <c r="D40" s="455"/>
      <c r="E40" s="456" t="s">
        <v>745</v>
      </c>
      <c r="F40" s="456"/>
      <c r="G40" s="456"/>
      <c r="H40" s="457"/>
      <c r="I40" s="458">
        <f>TIME(13,30,0)</f>
        <v>0.5625</v>
      </c>
      <c r="J40" s="459"/>
      <c r="K40" s="459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3:24" s="312" customFormat="1" ht="16.5" customHeight="1">
      <c r="C41" s="448">
        <v>19</v>
      </c>
      <c r="D41" s="449"/>
      <c r="E41" s="450" t="s">
        <v>749</v>
      </c>
      <c r="F41" s="450" t="s">
        <v>383</v>
      </c>
      <c r="G41" s="450" t="s">
        <v>489</v>
      </c>
      <c r="J41" s="453"/>
      <c r="K41" s="453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</row>
    <row r="42" spans="3:24" s="252" customFormat="1" ht="16.5" customHeight="1">
      <c r="C42" s="454">
        <v>19.1</v>
      </c>
      <c r="D42" s="455" t="s">
        <v>447</v>
      </c>
      <c r="E42" s="455" t="s">
        <v>750</v>
      </c>
      <c r="F42" s="456" t="s">
        <v>383</v>
      </c>
      <c r="G42" s="456" t="s">
        <v>489</v>
      </c>
      <c r="H42" s="457">
        <v>20</v>
      </c>
      <c r="I42" s="458">
        <f>I40+TIME(0,H40,0)</f>
        <v>0.5625</v>
      </c>
      <c r="J42" s="459"/>
      <c r="K42" s="459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3:11" s="312" customFormat="1" ht="16.5" customHeight="1">
      <c r="C43" s="448">
        <v>19.2</v>
      </c>
      <c r="D43" s="450" t="s">
        <v>447</v>
      </c>
      <c r="E43" s="561" t="s">
        <v>751</v>
      </c>
      <c r="F43" s="450" t="s">
        <v>383</v>
      </c>
      <c r="G43" s="450" t="s">
        <v>489</v>
      </c>
      <c r="H43" s="451">
        <v>20</v>
      </c>
      <c r="I43" s="452">
        <f>I42+TIME(0,H42,0)</f>
        <v>0.5763888888888888</v>
      </c>
      <c r="J43" s="453"/>
      <c r="K43" s="453"/>
    </row>
    <row r="44" spans="3:11" s="252" customFormat="1" ht="16.5" customHeight="1">
      <c r="C44" s="927">
        <v>20</v>
      </c>
      <c r="D44" s="456" t="s">
        <v>447</v>
      </c>
      <c r="E44" s="926" t="s">
        <v>752</v>
      </c>
      <c r="F44" s="456" t="s">
        <v>383</v>
      </c>
      <c r="G44" s="456" t="s">
        <v>489</v>
      </c>
      <c r="H44" s="457">
        <v>80</v>
      </c>
      <c r="I44" s="458">
        <f>I43+TIME(0,H43,0)</f>
        <v>0.5902777777777777</v>
      </c>
      <c r="J44" s="459"/>
      <c r="K44" s="459"/>
    </row>
    <row r="45" spans="3:24" s="312" customFormat="1" ht="16.5" customHeight="1">
      <c r="C45" s="448">
        <v>21</v>
      </c>
      <c r="D45" s="449"/>
      <c r="E45" s="450" t="s">
        <v>433</v>
      </c>
      <c r="F45" s="450"/>
      <c r="G45" s="450"/>
      <c r="H45" s="451">
        <v>0</v>
      </c>
      <c r="I45" s="452">
        <f>I44+TIME(0,H44,0)</f>
        <v>0.6458333333333333</v>
      </c>
      <c r="J45" s="453"/>
      <c r="K45" s="453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</row>
    <row r="46" spans="3:11" s="383" customFormat="1" ht="16.5" customHeight="1">
      <c r="C46" s="467"/>
      <c r="D46" s="468"/>
      <c r="E46" s="384"/>
      <c r="F46" s="468"/>
      <c r="G46" s="468"/>
      <c r="H46" s="469"/>
      <c r="I46" s="470"/>
      <c r="J46" s="471"/>
      <c r="K46" s="471"/>
    </row>
    <row r="47" spans="1:10" s="3" customFormat="1" ht="16.5" customHeight="1">
      <c r="A47" s="48"/>
      <c r="B47" s="1330" t="s">
        <v>761</v>
      </c>
      <c r="C47" s="1330"/>
      <c r="D47" s="1330"/>
      <c r="E47" s="1330"/>
      <c r="F47" s="1330"/>
      <c r="G47" s="1330"/>
      <c r="H47" s="1330"/>
      <c r="I47" s="1330"/>
      <c r="J47" s="2"/>
    </row>
    <row r="48" spans="3:24" s="252" customFormat="1" ht="16.5" customHeight="1">
      <c r="C48" s="927">
        <v>22</v>
      </c>
      <c r="D48" s="455"/>
      <c r="E48" s="456" t="s">
        <v>745</v>
      </c>
      <c r="F48" s="456"/>
      <c r="G48" s="456"/>
      <c r="H48" s="457"/>
      <c r="I48" s="458">
        <f>TIME(16,0,0)</f>
        <v>0.6666666666666666</v>
      </c>
      <c r="J48" s="459"/>
      <c r="K48" s="459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</row>
    <row r="49" spans="3:24" s="312" customFormat="1" ht="16.5" customHeight="1">
      <c r="C49" s="448">
        <v>23</v>
      </c>
      <c r="D49" s="449"/>
      <c r="E49" s="450" t="s">
        <v>749</v>
      </c>
      <c r="F49" s="450" t="s">
        <v>383</v>
      </c>
      <c r="G49" s="450" t="s">
        <v>489</v>
      </c>
      <c r="J49" s="453"/>
      <c r="K49" s="453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</row>
    <row r="50" spans="3:24" s="252" customFormat="1" ht="16.5" customHeight="1">
      <c r="C50" s="454">
        <v>23.1</v>
      </c>
      <c r="D50" s="455" t="s">
        <v>447</v>
      </c>
      <c r="E50" s="455" t="s">
        <v>750</v>
      </c>
      <c r="F50" s="456" t="s">
        <v>383</v>
      </c>
      <c r="G50" s="456" t="s">
        <v>489</v>
      </c>
      <c r="H50" s="457">
        <v>45</v>
      </c>
      <c r="I50" s="458">
        <f>I48+TIME(0,H48,0)</f>
        <v>0.6666666666666666</v>
      </c>
      <c r="J50" s="459"/>
      <c r="K50" s="459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</row>
    <row r="51" spans="3:11" s="312" customFormat="1" ht="16.5" customHeight="1">
      <c r="C51" s="448">
        <v>23.1</v>
      </c>
      <c r="D51" s="450" t="s">
        <v>447</v>
      </c>
      <c r="E51" s="561" t="s">
        <v>751</v>
      </c>
      <c r="F51" s="450" t="s">
        <v>383</v>
      </c>
      <c r="G51" s="450" t="s">
        <v>489</v>
      </c>
      <c r="H51" s="451">
        <v>45</v>
      </c>
      <c r="I51" s="452">
        <f>I50+TIME(0,H50,0)</f>
        <v>0.6979166666666666</v>
      </c>
      <c r="J51" s="453"/>
      <c r="K51" s="453"/>
    </row>
    <row r="52" spans="3:24" s="252" customFormat="1" ht="16.5" customHeight="1">
      <c r="C52" s="927">
        <v>24</v>
      </c>
      <c r="D52" s="455"/>
      <c r="E52" s="456" t="s">
        <v>433</v>
      </c>
      <c r="F52" s="456"/>
      <c r="G52" s="456"/>
      <c r="H52" s="457">
        <v>0</v>
      </c>
      <c r="I52" s="458">
        <f>I51+TIME(0,H51,0)</f>
        <v>0.7291666666666666</v>
      </c>
      <c r="J52" s="459"/>
      <c r="K52" s="459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</row>
    <row r="53" spans="3:11" s="383" customFormat="1" ht="16.5" customHeight="1">
      <c r="C53" s="467"/>
      <c r="D53" s="468"/>
      <c r="E53" s="384"/>
      <c r="F53" s="468"/>
      <c r="G53" s="468"/>
      <c r="H53" s="469"/>
      <c r="I53" s="470"/>
      <c r="J53" s="471"/>
      <c r="K53" s="471"/>
    </row>
    <row r="54" spans="1:10" s="3" customFormat="1" ht="16.5" customHeight="1">
      <c r="A54" s="48"/>
      <c r="B54" s="1330" t="s">
        <v>760</v>
      </c>
      <c r="C54" s="1330"/>
      <c r="D54" s="1330"/>
      <c r="E54" s="1330"/>
      <c r="F54" s="1330"/>
      <c r="G54" s="1330"/>
      <c r="H54" s="1330"/>
      <c r="I54" s="1330"/>
      <c r="J54" s="2"/>
    </row>
    <row r="55" spans="3:24" s="252" customFormat="1" ht="16.5" customHeight="1">
      <c r="C55" s="927">
        <v>25</v>
      </c>
      <c r="D55" s="455"/>
      <c r="E55" s="456" t="s">
        <v>745</v>
      </c>
      <c r="F55" s="456"/>
      <c r="G55" s="456"/>
      <c r="H55" s="457"/>
      <c r="I55" s="458">
        <f>TIME(19,30,0)</f>
        <v>0.8125</v>
      </c>
      <c r="J55" s="459"/>
      <c r="K55" s="459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</row>
    <row r="56" spans="3:24" s="312" customFormat="1" ht="16.5" customHeight="1">
      <c r="C56" s="448">
        <v>26</v>
      </c>
      <c r="D56" s="449"/>
      <c r="E56" s="450" t="s">
        <v>749</v>
      </c>
      <c r="F56" s="450" t="s">
        <v>383</v>
      </c>
      <c r="G56" s="450" t="s">
        <v>489</v>
      </c>
      <c r="J56" s="453"/>
      <c r="K56" s="453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</row>
    <row r="57" spans="3:24" s="252" customFormat="1" ht="16.5" customHeight="1">
      <c r="C57" s="454">
        <v>26.1</v>
      </c>
      <c r="D57" s="455" t="s">
        <v>445</v>
      </c>
      <c r="E57" s="455" t="s">
        <v>753</v>
      </c>
      <c r="F57" s="456" t="s">
        <v>383</v>
      </c>
      <c r="G57" s="456" t="s">
        <v>489</v>
      </c>
      <c r="H57" s="457">
        <v>45</v>
      </c>
      <c r="I57" s="458">
        <f>I55+TIME(0,H55,0)</f>
        <v>0.8125</v>
      </c>
      <c r="J57" s="459"/>
      <c r="K57" s="459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</row>
    <row r="58" spans="3:11" s="312" customFormat="1" ht="16.5" customHeight="1">
      <c r="C58" s="448">
        <v>26.2</v>
      </c>
      <c r="D58" s="450" t="s">
        <v>445</v>
      </c>
      <c r="E58" s="561" t="s">
        <v>754</v>
      </c>
      <c r="F58" s="450" t="s">
        <v>383</v>
      </c>
      <c r="G58" s="450" t="s">
        <v>489</v>
      </c>
      <c r="H58" s="451">
        <v>75</v>
      </c>
      <c r="I58" s="452">
        <f>I57+TIME(0,H57,0)</f>
        <v>0.84375</v>
      </c>
      <c r="J58" s="453"/>
      <c r="K58" s="453"/>
    </row>
    <row r="59" spans="3:24" s="252" customFormat="1" ht="16.5" customHeight="1">
      <c r="C59" s="927">
        <v>27</v>
      </c>
      <c r="D59" s="455"/>
      <c r="E59" s="456" t="s">
        <v>433</v>
      </c>
      <c r="F59" s="456"/>
      <c r="G59" s="456"/>
      <c r="H59" s="457">
        <v>0</v>
      </c>
      <c r="I59" s="458">
        <f>I58+TIME(0,H58,0)</f>
        <v>0.8958333333333334</v>
      </c>
      <c r="J59" s="459"/>
      <c r="K59" s="459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</row>
    <row r="60" spans="3:24" s="312" customFormat="1" ht="16.5" customHeight="1">
      <c r="C60" s="448"/>
      <c r="D60" s="449"/>
      <c r="E60" s="450"/>
      <c r="F60" s="450"/>
      <c r="G60" s="450"/>
      <c r="H60" s="451"/>
      <c r="I60" s="452"/>
      <c r="J60" s="453"/>
      <c r="K60" s="453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</row>
    <row r="61" spans="3:24" s="252" customFormat="1" ht="16.5" customHeight="1">
      <c r="C61" s="12"/>
      <c r="D61" s="12" t="s">
        <v>295</v>
      </c>
      <c r="E61" s="456"/>
      <c r="F61" s="456"/>
      <c r="G61" s="456"/>
      <c r="H61" s="457"/>
      <c r="I61" s="458"/>
      <c r="J61" s="459"/>
      <c r="K61" s="459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</row>
    <row r="62" spans="3:24" s="312" customFormat="1" ht="16.5" customHeight="1">
      <c r="C62" s="223"/>
      <c r="D62" s="430" t="s">
        <v>293</v>
      </c>
      <c r="E62" s="450"/>
      <c r="F62" s="450"/>
      <c r="G62" s="450"/>
      <c r="H62" s="451"/>
      <c r="I62" s="452"/>
      <c r="J62" s="453"/>
      <c r="K62" s="453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</row>
    <row r="63" spans="2:9" s="23" customFormat="1" ht="16.5" customHeight="1">
      <c r="B63" s="1204"/>
      <c r="C63" s="12" t="s">
        <v>380</v>
      </c>
      <c r="D63" s="425" t="s">
        <v>450</v>
      </c>
      <c r="E63" s="12"/>
      <c r="F63" s="12"/>
      <c r="G63" s="1205"/>
      <c r="H63" s="1205"/>
      <c r="I63" s="1205"/>
    </row>
    <row r="64" spans="2:9" s="277" customFormat="1" ht="16.5" customHeight="1">
      <c r="B64" s="27"/>
      <c r="C64" s="433"/>
      <c r="D64" s="433" t="s">
        <v>292</v>
      </c>
      <c r="E64" s="223"/>
      <c r="F64" s="430"/>
      <c r="G64" s="278"/>
      <c r="H64" s="279"/>
      <c r="I64" s="281"/>
    </row>
    <row r="65" spans="2:9" s="23" customFormat="1" ht="16.5" customHeight="1">
      <c r="B65" s="19"/>
      <c r="C65" s="424"/>
      <c r="D65" s="425" t="s">
        <v>130</v>
      </c>
      <c r="E65" s="12" t="s">
        <v>380</v>
      </c>
      <c r="F65" s="425"/>
      <c r="H65" s="1205"/>
      <c r="I65" s="1205"/>
    </row>
    <row r="66" spans="3:6" s="891" customFormat="1" ht="16.5" customHeight="1">
      <c r="C66" s="429"/>
      <c r="D66" s="433" t="s">
        <v>296</v>
      </c>
      <c r="E66" s="433"/>
      <c r="F66" s="433"/>
    </row>
    <row r="67" spans="3:6" s="684" customFormat="1" ht="16.5" customHeight="1">
      <c r="C67" s="424"/>
      <c r="D67" s="425" t="s">
        <v>297</v>
      </c>
      <c r="E67" s="424"/>
      <c r="F67" s="425"/>
    </row>
    <row r="68" spans="3:6" s="891" customFormat="1" ht="16.5" customHeight="1">
      <c r="C68" s="1206"/>
      <c r="E68" s="429"/>
      <c r="F68" s="433"/>
    </row>
    <row r="69" spans="1:9" s="438" customFormat="1" ht="16.5" customHeight="1">
      <c r="A69" s="240"/>
      <c r="B69" s="240"/>
      <c r="C69" s="240"/>
      <c r="D69" s="240"/>
      <c r="E69" s="240"/>
      <c r="F69" s="240"/>
      <c r="G69" s="240"/>
      <c r="H69" s="325"/>
      <c r="I69" s="241"/>
    </row>
    <row r="70" ht="16.5" customHeight="1">
      <c r="C70" s="214"/>
    </row>
    <row r="71" ht="16.5" customHeight="1">
      <c r="C71" s="214"/>
    </row>
    <row r="72" ht="16.5" customHeight="1">
      <c r="C72" s="214"/>
    </row>
    <row r="73" ht="16.5" customHeight="1">
      <c r="C73" s="214"/>
    </row>
    <row r="74" ht="16.5" customHeight="1">
      <c r="C74" s="214"/>
    </row>
    <row r="75" ht="16.5" customHeight="1">
      <c r="C75" s="214"/>
    </row>
    <row r="76" ht="16.5" customHeight="1">
      <c r="C76" s="214"/>
    </row>
    <row r="77" ht="16.5" customHeight="1">
      <c r="C77" s="214"/>
    </row>
    <row r="78" ht="16.5" customHeight="1">
      <c r="C78" s="214"/>
    </row>
    <row r="79" ht="16.5" customHeight="1">
      <c r="C79" s="214"/>
    </row>
    <row r="80" ht="16.5" customHeight="1">
      <c r="C80" s="214"/>
    </row>
    <row r="81" ht="16.5" customHeight="1">
      <c r="C81" s="214"/>
    </row>
    <row r="82" ht="16.5" customHeight="1">
      <c r="C82" s="214"/>
    </row>
    <row r="83" ht="16.5" customHeight="1">
      <c r="C83" s="214"/>
    </row>
    <row r="84" ht="16.5" customHeight="1">
      <c r="C84" s="214"/>
    </row>
    <row r="85" ht="16.5" customHeight="1">
      <c r="C85" s="214"/>
    </row>
    <row r="86" ht="16.5" customHeight="1">
      <c r="C86" s="214"/>
    </row>
    <row r="87" ht="16.5" customHeight="1">
      <c r="C87" s="214"/>
    </row>
    <row r="88" ht="16.5" customHeight="1">
      <c r="C88" s="214"/>
    </row>
    <row r="89" ht="16.5" customHeight="1">
      <c r="C89" s="214"/>
    </row>
  </sheetData>
  <sheetProtection selectLockedCells="1" selectUnlockedCells="1"/>
  <mergeCells count="9">
    <mergeCell ref="B39:I39"/>
    <mergeCell ref="B47:I47"/>
    <mergeCell ref="B54:I54"/>
    <mergeCell ref="B32:I32"/>
    <mergeCell ref="B25:I25"/>
    <mergeCell ref="B2:I2"/>
    <mergeCell ref="B3:I3"/>
    <mergeCell ref="B4:I4"/>
    <mergeCell ref="B10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365"/>
    </row>
    <row r="11" ht="12.75">
      <c r="P11" s="1365"/>
    </row>
    <row r="12" ht="12.75">
      <c r="P12" s="1365"/>
    </row>
    <row r="13" ht="12.75">
      <c r="P13" s="1365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6"/>
    <pageSetUpPr fitToPage="1"/>
  </sheetPr>
  <dimension ref="B2:L30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.8515625" style="1240" customWidth="1"/>
    <col min="2" max="2" width="24.140625" style="1240" customWidth="1"/>
    <col min="3" max="3" width="1.8515625" style="1240" customWidth="1"/>
    <col min="4" max="4" width="24.140625" style="1240" customWidth="1"/>
    <col min="5" max="5" width="1.8515625" style="1240" customWidth="1"/>
    <col min="6" max="6" width="24.140625" style="1240" customWidth="1"/>
    <col min="7" max="7" width="1.8515625" style="1240" customWidth="1"/>
    <col min="8" max="8" width="24.140625" style="1240" customWidth="1"/>
    <col min="9" max="9" width="1.8515625" style="1240" customWidth="1"/>
    <col min="10" max="10" width="24.140625" style="1240" customWidth="1"/>
    <col min="11" max="11" width="1.8515625" style="1240" customWidth="1"/>
    <col min="12" max="12" width="24.140625" style="1240" customWidth="1"/>
    <col min="13" max="13" width="1.8515625" style="1240" customWidth="1"/>
    <col min="14" max="16384" width="9.140625" style="1240" customWidth="1"/>
  </cols>
  <sheetData>
    <row r="1" ht="13.5" thickBot="1"/>
    <row r="2" spans="2:12" s="1234" customFormat="1" ht="15" customHeight="1">
      <c r="B2" s="1367" t="s">
        <v>801</v>
      </c>
      <c r="C2" s="1368"/>
      <c r="D2" s="1368"/>
      <c r="E2" s="1368"/>
      <c r="F2" s="1368"/>
      <c r="G2" s="1368"/>
      <c r="H2" s="1368"/>
      <c r="I2" s="1368"/>
      <c r="J2" s="1368"/>
      <c r="K2" s="1368"/>
      <c r="L2" s="1369"/>
    </row>
    <row r="3" spans="2:12" s="1235" customFormat="1" ht="15" customHeight="1" thickBot="1">
      <c r="B3" s="1370"/>
      <c r="C3" s="1371"/>
      <c r="D3" s="1371"/>
      <c r="E3" s="1371"/>
      <c r="F3" s="1371"/>
      <c r="G3" s="1371"/>
      <c r="H3" s="1371"/>
      <c r="I3" s="1371"/>
      <c r="J3" s="1371"/>
      <c r="K3" s="1371"/>
      <c r="L3" s="1372"/>
    </row>
    <row r="4" spans="4:10" s="1234" customFormat="1" ht="15" customHeight="1">
      <c r="D4" s="1238"/>
      <c r="F4" s="1238"/>
      <c r="H4" s="1238"/>
      <c r="J4" s="1238"/>
    </row>
    <row r="5" spans="4:10" s="1234" customFormat="1" ht="15" customHeight="1" thickBot="1">
      <c r="D5" s="1238"/>
      <c r="F5" s="1238"/>
      <c r="H5" s="1238"/>
      <c r="J5" s="1238"/>
    </row>
    <row r="6" spans="2:12" s="1277" customFormat="1" ht="15" customHeight="1">
      <c r="B6" s="1276" t="s">
        <v>766</v>
      </c>
      <c r="D6" s="1276" t="s">
        <v>767</v>
      </c>
      <c r="F6" s="1276" t="s">
        <v>768</v>
      </c>
      <c r="H6" s="1276" t="s">
        <v>769</v>
      </c>
      <c r="J6" s="1276" t="s">
        <v>770</v>
      </c>
      <c r="L6" s="1276" t="s">
        <v>771</v>
      </c>
    </row>
    <row r="7" spans="2:12" s="1236" customFormat="1" ht="15" customHeight="1">
      <c r="B7" s="1242" t="s">
        <v>798</v>
      </c>
      <c r="D7" s="1251" t="s">
        <v>521</v>
      </c>
      <c r="F7" s="1251" t="s">
        <v>522</v>
      </c>
      <c r="H7" s="1246" t="s">
        <v>526</v>
      </c>
      <c r="J7" s="1246" t="s">
        <v>527</v>
      </c>
      <c r="L7" s="1246" t="s">
        <v>528</v>
      </c>
    </row>
    <row r="8" spans="2:12" s="1234" customFormat="1" ht="15" customHeight="1">
      <c r="B8" s="1373" t="s">
        <v>799</v>
      </c>
      <c r="D8" s="1374" t="s">
        <v>815</v>
      </c>
      <c r="F8" s="1375" t="s">
        <v>816</v>
      </c>
      <c r="H8" s="1376" t="s">
        <v>817</v>
      </c>
      <c r="J8" s="1376" t="s">
        <v>818</v>
      </c>
      <c r="L8" s="1376" t="s">
        <v>819</v>
      </c>
    </row>
    <row r="9" spans="2:12" s="1234" customFormat="1" ht="15" customHeight="1">
      <c r="B9" s="1373"/>
      <c r="D9" s="1374"/>
      <c r="F9" s="1375"/>
      <c r="H9" s="1376"/>
      <c r="J9" s="1376"/>
      <c r="L9" s="1376"/>
    </row>
    <row r="10" spans="2:12" s="1234" customFormat="1" ht="15" customHeight="1">
      <c r="B10" s="1243"/>
      <c r="D10" s="1255"/>
      <c r="F10" s="1252"/>
      <c r="H10" s="1250"/>
      <c r="J10" s="1250"/>
      <c r="L10" s="1247"/>
    </row>
    <row r="11" spans="2:12" s="1234" customFormat="1" ht="15" customHeight="1">
      <c r="B11" s="1244" t="s">
        <v>781</v>
      </c>
      <c r="D11" s="1253" t="s">
        <v>782</v>
      </c>
      <c r="F11" s="1253" t="s">
        <v>783</v>
      </c>
      <c r="H11" s="1248" t="s">
        <v>784</v>
      </c>
      <c r="J11" s="1248" t="s">
        <v>785</v>
      </c>
      <c r="L11" s="1248" t="s">
        <v>786</v>
      </c>
    </row>
    <row r="12" spans="2:12" s="1237" customFormat="1" ht="15" customHeight="1" thickBot="1">
      <c r="B12" s="1245" t="s">
        <v>524</v>
      </c>
      <c r="D12" s="1254" t="s">
        <v>525</v>
      </c>
      <c r="F12" s="1254" t="s">
        <v>557</v>
      </c>
      <c r="H12" s="1249" t="s">
        <v>588</v>
      </c>
      <c r="J12" s="1249" t="s">
        <v>530</v>
      </c>
      <c r="L12" s="1249" t="s">
        <v>531</v>
      </c>
    </row>
    <row r="13" spans="2:12" s="1237" customFormat="1" ht="15" customHeight="1">
      <c r="B13" s="1239"/>
      <c r="D13" s="1239"/>
      <c r="F13" s="1239"/>
      <c r="H13" s="1239"/>
      <c r="J13" s="1239"/>
      <c r="L13" s="1239"/>
    </row>
    <row r="14" spans="2:12" s="1237" customFormat="1" ht="15" customHeight="1" thickBot="1">
      <c r="B14" s="1239"/>
      <c r="D14" s="1239"/>
      <c r="F14" s="1239"/>
      <c r="H14" s="1239"/>
      <c r="J14" s="1239"/>
      <c r="L14" s="1239"/>
    </row>
    <row r="15" spans="2:12" s="1277" customFormat="1" ht="15" customHeight="1">
      <c r="B15" s="1276" t="s">
        <v>555</v>
      </c>
      <c r="D15" s="1276" t="s">
        <v>772</v>
      </c>
      <c r="F15" s="1276" t="s">
        <v>773</v>
      </c>
      <c r="H15" s="1276" t="s">
        <v>542</v>
      </c>
      <c r="J15" s="1276" t="s">
        <v>543</v>
      </c>
      <c r="L15" s="1276" t="s">
        <v>545</v>
      </c>
    </row>
    <row r="16" spans="2:12" s="1236" customFormat="1" ht="15" customHeight="1">
      <c r="B16" s="1256" t="s">
        <v>529</v>
      </c>
      <c r="D16" s="1260" t="s">
        <v>534</v>
      </c>
      <c r="F16" s="1260" t="s">
        <v>537</v>
      </c>
      <c r="H16" s="1260" t="s">
        <v>538</v>
      </c>
      <c r="J16" s="1260" t="s">
        <v>539</v>
      </c>
      <c r="L16" s="1260" t="s">
        <v>540</v>
      </c>
    </row>
    <row r="17" spans="2:12" s="1234" customFormat="1" ht="15" customHeight="1">
      <c r="B17" s="1377" t="s">
        <v>820</v>
      </c>
      <c r="D17" s="1366" t="s">
        <v>821</v>
      </c>
      <c r="F17" s="1366" t="s">
        <v>822</v>
      </c>
      <c r="H17" s="1366" t="s">
        <v>823</v>
      </c>
      <c r="J17" s="1366" t="s">
        <v>824</v>
      </c>
      <c r="L17" s="1366" t="s">
        <v>825</v>
      </c>
    </row>
    <row r="18" spans="2:12" s="1234" customFormat="1" ht="15" customHeight="1">
      <c r="B18" s="1377"/>
      <c r="D18" s="1366"/>
      <c r="F18" s="1366"/>
      <c r="H18" s="1366"/>
      <c r="J18" s="1366"/>
      <c r="L18" s="1366"/>
    </row>
    <row r="19" spans="2:12" s="1234" customFormat="1" ht="15" customHeight="1">
      <c r="B19" s="1257"/>
      <c r="D19" s="1261"/>
      <c r="F19" s="1261"/>
      <c r="H19" s="1261"/>
      <c r="J19" s="1261"/>
      <c r="L19" s="1261"/>
    </row>
    <row r="20" spans="2:12" s="1234" customFormat="1" ht="15" customHeight="1">
      <c r="B20" s="1258" t="s">
        <v>787</v>
      </c>
      <c r="D20" s="1262" t="s">
        <v>788</v>
      </c>
      <c r="F20" s="1262" t="s">
        <v>789</v>
      </c>
      <c r="H20" s="1262" t="s">
        <v>790</v>
      </c>
      <c r="J20" s="1262" t="s">
        <v>791</v>
      </c>
      <c r="L20" s="1262" t="s">
        <v>792</v>
      </c>
    </row>
    <row r="21" spans="2:12" s="1237" customFormat="1" ht="15" customHeight="1" thickBot="1">
      <c r="B21" s="1259" t="s">
        <v>532</v>
      </c>
      <c r="D21" s="1263" t="s">
        <v>780</v>
      </c>
      <c r="F21" s="1263" t="s">
        <v>541</v>
      </c>
      <c r="H21" s="1263" t="s">
        <v>556</v>
      </c>
      <c r="J21" s="1263" t="s">
        <v>544</v>
      </c>
      <c r="L21" s="1263" t="s">
        <v>546</v>
      </c>
    </row>
    <row r="22" spans="2:12" s="1237" customFormat="1" ht="15" customHeight="1">
      <c r="B22" s="1239"/>
      <c r="D22" s="1241"/>
      <c r="F22" s="1239"/>
      <c r="H22" s="1239"/>
      <c r="J22" s="946"/>
      <c r="L22" s="1239"/>
    </row>
    <row r="23" spans="2:12" s="1237" customFormat="1" ht="15" customHeight="1" thickBot="1">
      <c r="B23" s="1239"/>
      <c r="D23" s="1239"/>
      <c r="F23" s="1239"/>
      <c r="H23" s="1239"/>
      <c r="J23" s="946"/>
      <c r="L23" s="1239"/>
    </row>
    <row r="24" spans="2:12" s="1277" customFormat="1" ht="15" customHeight="1">
      <c r="B24" s="1276" t="s">
        <v>775</v>
      </c>
      <c r="D24" s="1276" t="s">
        <v>776</v>
      </c>
      <c r="F24" s="1276" t="s">
        <v>774</v>
      </c>
      <c r="H24" s="1276" t="s">
        <v>756</v>
      </c>
      <c r="J24" s="1276" t="s">
        <v>777</v>
      </c>
      <c r="L24" s="1278" t="s">
        <v>520</v>
      </c>
    </row>
    <row r="25" spans="2:12" s="1236" customFormat="1" ht="15" customHeight="1">
      <c r="B25" s="1280" t="s">
        <v>533</v>
      </c>
      <c r="D25" s="1265" t="s">
        <v>535</v>
      </c>
      <c r="F25" s="1260" t="s">
        <v>547</v>
      </c>
      <c r="H25" s="1268" t="s">
        <v>757</v>
      </c>
      <c r="J25" s="1268" t="s">
        <v>800</v>
      </c>
      <c r="L25" s="1273" t="s">
        <v>523</v>
      </c>
    </row>
    <row r="26" spans="2:12" s="1234" customFormat="1" ht="15" customHeight="1">
      <c r="B26" s="1378" t="s">
        <v>820</v>
      </c>
      <c r="D26" s="1275" t="s">
        <v>821</v>
      </c>
      <c r="F26" s="1366" t="s">
        <v>826</v>
      </c>
      <c r="H26" s="1379" t="s">
        <v>827</v>
      </c>
      <c r="J26" s="1379" t="s">
        <v>828</v>
      </c>
      <c r="L26" s="1273" t="s">
        <v>550</v>
      </c>
    </row>
    <row r="27" spans="2:12" s="1234" customFormat="1" ht="15" customHeight="1">
      <c r="B27" s="1378"/>
      <c r="D27" s="1380" t="s">
        <v>829</v>
      </c>
      <c r="F27" s="1366"/>
      <c r="H27" s="1379"/>
      <c r="J27" s="1379"/>
      <c r="L27" s="1273" t="s">
        <v>551</v>
      </c>
    </row>
    <row r="28" spans="2:12" s="1234" customFormat="1" ht="15" customHeight="1">
      <c r="B28" s="1279"/>
      <c r="D28" s="1380"/>
      <c r="F28" s="1261"/>
      <c r="H28" s="1272"/>
      <c r="J28" s="1269"/>
      <c r="L28" s="1273" t="s">
        <v>552</v>
      </c>
    </row>
    <row r="29" spans="2:12" s="1234" customFormat="1" ht="15" customHeight="1">
      <c r="B29" s="1281" t="s">
        <v>793</v>
      </c>
      <c r="D29" s="1266" t="s">
        <v>794</v>
      </c>
      <c r="F29" s="1262" t="s">
        <v>795</v>
      </c>
      <c r="H29" s="1270" t="s">
        <v>797</v>
      </c>
      <c r="J29" s="1270" t="s">
        <v>796</v>
      </c>
      <c r="L29" s="1273" t="s">
        <v>553</v>
      </c>
    </row>
    <row r="30" spans="2:12" s="1237" customFormat="1" ht="15" customHeight="1" thickBot="1">
      <c r="B30" s="1264" t="s">
        <v>587</v>
      </c>
      <c r="D30" s="1267" t="s">
        <v>536</v>
      </c>
      <c r="F30" s="1263" t="s">
        <v>548</v>
      </c>
      <c r="H30" s="1271" t="s">
        <v>758</v>
      </c>
      <c r="J30" s="1271" t="s">
        <v>549</v>
      </c>
      <c r="L30" s="1274" t="s">
        <v>554</v>
      </c>
    </row>
  </sheetData>
  <mergeCells count="18">
    <mergeCell ref="J17:J18"/>
    <mergeCell ref="D17:D18"/>
    <mergeCell ref="F17:F18"/>
    <mergeCell ref="B26:B27"/>
    <mergeCell ref="F26:F27"/>
    <mergeCell ref="J26:J27"/>
    <mergeCell ref="H26:H27"/>
    <mergeCell ref="D27:D28"/>
    <mergeCell ref="L17:L18"/>
    <mergeCell ref="B2:L3"/>
    <mergeCell ref="B8:B9"/>
    <mergeCell ref="D8:D9"/>
    <mergeCell ref="F8:F9"/>
    <mergeCell ref="H8:H9"/>
    <mergeCell ref="J8:J9"/>
    <mergeCell ref="L8:L9"/>
    <mergeCell ref="B17:B18"/>
    <mergeCell ref="H17:H18"/>
  </mergeCells>
  <hyperlinks>
    <hyperlink ref="D30" r:id="rId1" display="mailto:duncan.kitchin@intel.com"/>
    <hyperlink ref="D21" r:id="rId2" display="jfakatselis@globespanvirata.com"/>
    <hyperlink ref="B30" r:id="rId3" display="bkraemer@globespanvirata.com"/>
    <hyperlink ref="H12" r:id="rId4" display="tgodfrey@globespanvirata.com"/>
    <hyperlink ref="B12" r:id="rId5" display="mailto:stuart.kerry@philips.com"/>
    <hyperlink ref="D12" r:id="rId6" display="apetrick@icefyre.com"/>
    <hyperlink ref="B21" r:id="rId7" display="mailto:terry.cole@amd.com"/>
    <hyperlink ref="L12" r:id="rId8" display="mailto:brian@linux-wlan.com"/>
    <hyperlink ref="J12" r:id="rId9" display="mailto:brian@linux-wlan.com"/>
    <hyperlink ref="F12" r:id="rId10" display="hworstell@att.com"/>
    <hyperlink ref="F21" r:id="rId11" display="mailto:dhala@cisco.com"/>
    <hyperlink ref="J21" r:id="rId12" display="mailto:richard.h.paine@boeing.com"/>
    <hyperlink ref="L21" r:id="rId13" display="mailto:bob@airespace.com"/>
    <hyperlink ref="F30" r:id="rId14" display="mailto:m.b.shoemake@ieee.org"/>
    <hyperlink ref="J30" r:id="rId15" display="lra@tiac.net "/>
    <hyperlink ref="H30" r:id="rId16" display="cchaplin@sj.symbol.com"/>
    <hyperlink ref="H21" r:id="rId17" display="sheung@atheros.com 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8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1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8" customWidth="1"/>
    <col min="2" max="2" width="23.140625" style="509" customWidth="1"/>
    <col min="3" max="8" width="21.421875" style="510" customWidth="1"/>
    <col min="9" max="9" width="21.57421875" style="510" hidden="1" customWidth="1"/>
    <col min="10" max="10" width="17.57421875" style="510" customWidth="1"/>
    <col min="11" max="16384" width="9.140625" style="508" customWidth="1"/>
  </cols>
  <sheetData>
    <row r="1" spans="2:8" ht="6" customHeight="1">
      <c r="B1" s="1381"/>
      <c r="C1" s="1381"/>
      <c r="D1" s="1381"/>
      <c r="E1" s="1381"/>
      <c r="F1" s="1381"/>
      <c r="G1" s="1381"/>
      <c r="H1" s="1381"/>
    </row>
    <row r="2" spans="2:8" ht="13.5" thickBot="1">
      <c r="B2" s="1382"/>
      <c r="C2" s="1382"/>
      <c r="D2" s="1382"/>
      <c r="E2" s="1382"/>
      <c r="F2" s="1382"/>
      <c r="G2" s="1382"/>
      <c r="H2" s="1382"/>
    </row>
    <row r="3" spans="2:8" ht="12.75">
      <c r="B3" s="1383" t="s">
        <v>329</v>
      </c>
      <c r="C3" s="1384"/>
      <c r="D3" s="1384"/>
      <c r="E3" s="1384"/>
      <c r="F3" s="1384"/>
      <c r="G3" s="1384"/>
      <c r="H3" s="1351"/>
    </row>
    <row r="4" spans="2:22" ht="18.75" thickBot="1">
      <c r="B4" s="1352"/>
      <c r="C4" s="1353"/>
      <c r="D4" s="1353"/>
      <c r="E4" s="1353"/>
      <c r="F4" s="1353"/>
      <c r="G4" s="1353"/>
      <c r="H4" s="1354"/>
      <c r="I4" s="522"/>
      <c r="J4" s="522"/>
      <c r="K4" s="522"/>
      <c r="L4" s="522"/>
      <c r="M4" s="511"/>
      <c r="N4" s="511"/>
      <c r="O4" s="512"/>
      <c r="P4" s="510"/>
      <c r="Q4" s="510"/>
      <c r="R4" s="510"/>
      <c r="S4" s="510"/>
      <c r="T4" s="510"/>
      <c r="U4" s="510"/>
      <c r="V4" s="510"/>
    </row>
    <row r="5" ht="13.5" thickBot="1"/>
    <row r="6" spans="2:9" ht="38.25" customHeight="1">
      <c r="B6" s="518" t="s">
        <v>312</v>
      </c>
      <c r="C6" s="579">
        <v>77</v>
      </c>
      <c r="D6" s="578">
        <v>78</v>
      </c>
      <c r="E6" s="774">
        <v>79</v>
      </c>
      <c r="F6" s="865">
        <v>80</v>
      </c>
      <c r="G6" s="958">
        <v>81</v>
      </c>
      <c r="H6" s="951">
        <v>82</v>
      </c>
      <c r="I6" s="580">
        <v>83</v>
      </c>
    </row>
    <row r="7" spans="2:9" ht="38.25" customHeight="1">
      <c r="B7" s="519" t="s">
        <v>305</v>
      </c>
      <c r="C7" s="582" t="s">
        <v>471</v>
      </c>
      <c r="D7" s="581" t="s">
        <v>6</v>
      </c>
      <c r="E7" s="773" t="s">
        <v>471</v>
      </c>
      <c r="F7" s="866" t="s">
        <v>6</v>
      </c>
      <c r="G7" s="959" t="s">
        <v>471</v>
      </c>
      <c r="H7" s="952" t="s">
        <v>6</v>
      </c>
      <c r="I7" s="582" t="s">
        <v>471</v>
      </c>
    </row>
    <row r="8" spans="2:9" ht="38.25" customHeight="1">
      <c r="B8" s="520" t="s">
        <v>310</v>
      </c>
      <c r="C8" s="584" t="s">
        <v>352</v>
      </c>
      <c r="D8" s="583" t="s">
        <v>499</v>
      </c>
      <c r="E8" s="775" t="s">
        <v>515</v>
      </c>
      <c r="F8" s="867" t="s">
        <v>513</v>
      </c>
      <c r="G8" s="776" t="s">
        <v>502</v>
      </c>
      <c r="H8" s="953" t="s">
        <v>514</v>
      </c>
      <c r="I8" s="585" t="s">
        <v>67</v>
      </c>
    </row>
    <row r="9" spans="2:9" ht="38.25" customHeight="1">
      <c r="B9" s="521" t="s">
        <v>500</v>
      </c>
      <c r="C9" s="584" t="s">
        <v>501</v>
      </c>
      <c r="D9" s="583" t="s">
        <v>504</v>
      </c>
      <c r="E9" s="776" t="s">
        <v>504</v>
      </c>
      <c r="F9" s="867" t="s">
        <v>506</v>
      </c>
      <c r="G9" s="776" t="s">
        <v>505</v>
      </c>
      <c r="H9" s="954" t="s">
        <v>507</v>
      </c>
      <c r="I9" s="585" t="s">
        <v>66</v>
      </c>
    </row>
    <row r="10" spans="2:9" ht="38.25" customHeight="1">
      <c r="B10" s="513" t="s">
        <v>503</v>
      </c>
      <c r="C10" s="584">
        <v>37641</v>
      </c>
      <c r="D10" s="583">
        <v>37697</v>
      </c>
      <c r="E10" s="775">
        <v>37760</v>
      </c>
      <c r="F10" s="867">
        <v>37830</v>
      </c>
      <c r="G10" s="776">
        <v>37886</v>
      </c>
      <c r="H10" s="950">
        <v>37942</v>
      </c>
      <c r="I10" s="585">
        <v>38005</v>
      </c>
    </row>
    <row r="11" spans="2:9" ht="38.25" customHeight="1">
      <c r="B11" s="514" t="s">
        <v>311</v>
      </c>
      <c r="C11" s="584">
        <v>37648</v>
      </c>
      <c r="D11" s="583">
        <v>37711</v>
      </c>
      <c r="E11" s="776">
        <v>37781</v>
      </c>
      <c r="F11" s="867">
        <v>37837</v>
      </c>
      <c r="G11" s="776">
        <v>37893</v>
      </c>
      <c r="H11" s="949">
        <v>37956</v>
      </c>
      <c r="I11" s="585" t="s">
        <v>261</v>
      </c>
    </row>
    <row r="12" spans="2:9" ht="38.25" customHeight="1">
      <c r="B12" s="515" t="s">
        <v>303</v>
      </c>
      <c r="C12" s="584">
        <v>37655</v>
      </c>
      <c r="D12" s="583">
        <v>37718</v>
      </c>
      <c r="E12" s="776">
        <v>37788</v>
      </c>
      <c r="F12" s="867">
        <v>37844</v>
      </c>
      <c r="G12" s="776">
        <v>37900</v>
      </c>
      <c r="H12" s="955">
        <v>38329</v>
      </c>
      <c r="I12" s="585" t="s">
        <v>261</v>
      </c>
    </row>
    <row r="13" spans="2:9" ht="38.25" customHeight="1">
      <c r="B13" s="516" t="s">
        <v>259</v>
      </c>
      <c r="C13" s="584">
        <v>37659</v>
      </c>
      <c r="D13" s="583">
        <v>37722</v>
      </c>
      <c r="E13" s="775">
        <v>37792</v>
      </c>
      <c r="F13" s="867">
        <v>37848</v>
      </c>
      <c r="G13" s="776">
        <v>37904</v>
      </c>
      <c r="H13" s="957">
        <v>37967</v>
      </c>
      <c r="I13" s="585" t="s">
        <v>261</v>
      </c>
    </row>
    <row r="14" spans="2:9" ht="38.25" customHeight="1">
      <c r="B14" s="514" t="s">
        <v>366</v>
      </c>
      <c r="C14" s="584">
        <v>37676</v>
      </c>
      <c r="D14" s="583">
        <v>37739</v>
      </c>
      <c r="E14" s="776">
        <v>37809</v>
      </c>
      <c r="F14" s="867">
        <v>37865</v>
      </c>
      <c r="G14" s="776">
        <v>37921</v>
      </c>
      <c r="H14" s="949">
        <v>37987</v>
      </c>
      <c r="I14" s="585" t="s">
        <v>261</v>
      </c>
    </row>
    <row r="15" spans="2:9" ht="38.25" customHeight="1" thickBot="1">
      <c r="B15" s="517" t="s">
        <v>304</v>
      </c>
      <c r="C15" s="587">
        <v>37683</v>
      </c>
      <c r="D15" s="586">
        <v>37746</v>
      </c>
      <c r="E15" s="777">
        <v>37816</v>
      </c>
      <c r="F15" s="868">
        <v>37872</v>
      </c>
      <c r="G15" s="777">
        <v>37928</v>
      </c>
      <c r="H15" s="956">
        <v>37629</v>
      </c>
      <c r="I15" s="588" t="s">
        <v>261</v>
      </c>
    </row>
    <row r="18" ht="12.75">
      <c r="F18" s="512"/>
    </row>
    <row r="21" spans="2:10" s="523" customFormat="1" ht="12.75">
      <c r="B21" s="524"/>
      <c r="C21" s="525"/>
      <c r="D21" s="525"/>
      <c r="E21" s="525"/>
      <c r="F21" s="525"/>
      <c r="G21" s="525"/>
      <c r="H21" s="525"/>
      <c r="I21" s="525"/>
      <c r="J21" s="525"/>
    </row>
    <row r="22" spans="2:10" s="523" customFormat="1" ht="12.75">
      <c r="B22" s="524"/>
      <c r="C22" s="525"/>
      <c r="D22" s="525"/>
      <c r="E22" s="525"/>
      <c r="F22" s="525"/>
      <c r="G22" s="525"/>
      <c r="H22" s="525"/>
      <c r="I22" s="525"/>
      <c r="J22" s="525"/>
    </row>
    <row r="23" spans="2:12" s="526" customFormat="1" ht="15.75">
      <c r="B23" s="527" t="s">
        <v>174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</row>
    <row r="24" spans="2:12" s="526" customFormat="1" ht="15.75">
      <c r="B24" s="527"/>
      <c r="C24" s="529"/>
      <c r="D24" s="529"/>
      <c r="E24" s="529"/>
      <c r="F24" s="529"/>
      <c r="G24" s="529"/>
      <c r="H24" s="529"/>
      <c r="I24" s="529"/>
      <c r="J24" s="529"/>
      <c r="K24" s="529"/>
      <c r="L24" s="529"/>
    </row>
    <row r="25" spans="2:12" s="526" customFormat="1" ht="15.75">
      <c r="B25" s="530" t="s">
        <v>175</v>
      </c>
      <c r="C25" s="529"/>
      <c r="D25" s="529"/>
      <c r="E25" s="529"/>
      <c r="F25" s="529"/>
      <c r="G25" s="529"/>
      <c r="H25" s="529"/>
      <c r="I25" s="529"/>
      <c r="J25" s="529"/>
      <c r="K25" s="529"/>
      <c r="L25" s="529"/>
    </row>
    <row r="26" spans="2:12" s="526" customFormat="1" ht="15.75">
      <c r="B26" s="527"/>
      <c r="C26" s="529"/>
      <c r="D26" s="529"/>
      <c r="E26" s="529"/>
      <c r="F26" s="529"/>
      <c r="G26" s="529"/>
      <c r="H26" s="529"/>
      <c r="I26" s="529"/>
      <c r="J26" s="529"/>
      <c r="K26" s="529"/>
      <c r="L26" s="529"/>
    </row>
    <row r="27" spans="2:12" s="526" customFormat="1" ht="15.75">
      <c r="B27" s="527" t="s">
        <v>169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</row>
    <row r="28" spans="2:12" s="526" customFormat="1" ht="15.75">
      <c r="B28" s="527"/>
      <c r="C28" s="529"/>
      <c r="D28" s="529"/>
      <c r="E28" s="529"/>
      <c r="F28" s="529"/>
      <c r="G28" s="529"/>
      <c r="H28" s="529"/>
      <c r="I28" s="529"/>
      <c r="J28" s="529"/>
      <c r="K28" s="529"/>
      <c r="L28" s="529"/>
    </row>
    <row r="29" spans="2:12" s="526" customFormat="1" ht="15.75">
      <c r="B29" s="530" t="s">
        <v>172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</row>
    <row r="30" spans="2:12" s="526" customFormat="1" ht="15.75">
      <c r="B30" s="530"/>
      <c r="C30" s="529"/>
      <c r="D30" s="529"/>
      <c r="E30" s="529"/>
      <c r="F30" s="529"/>
      <c r="G30" s="529"/>
      <c r="H30" s="529"/>
      <c r="I30" s="529"/>
      <c r="J30" s="529"/>
      <c r="K30" s="529"/>
      <c r="L30" s="529"/>
    </row>
    <row r="31" spans="2:12" s="526" customFormat="1" ht="15.75">
      <c r="B31" s="530" t="s">
        <v>173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</row>
    <row r="32" spans="2:12" s="526" customFormat="1" ht="15.75">
      <c r="B32" s="531"/>
      <c r="C32" s="529"/>
      <c r="D32" s="529"/>
      <c r="E32" s="529"/>
      <c r="F32" s="529"/>
      <c r="G32" s="529"/>
      <c r="H32" s="529"/>
      <c r="I32" s="529"/>
      <c r="J32" s="529"/>
      <c r="K32" s="529"/>
      <c r="L32" s="529"/>
    </row>
    <row r="33" spans="2:12" s="526" customFormat="1" ht="15.75">
      <c r="B33" s="530" t="s">
        <v>170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</row>
    <row r="34" spans="2:12" s="526" customFormat="1" ht="15.75">
      <c r="B34" s="531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2:12" s="526" customFormat="1" ht="15.75">
      <c r="B35" s="527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2:10" s="532" customFormat="1" ht="12.75">
      <c r="B36" s="533"/>
      <c r="C36" s="534"/>
      <c r="D36" s="534"/>
      <c r="E36" s="534"/>
      <c r="F36" s="534"/>
      <c r="G36" s="534"/>
      <c r="H36" s="534"/>
      <c r="I36" s="534"/>
      <c r="J36" s="534"/>
    </row>
    <row r="37" spans="2:10" s="523" customFormat="1" ht="12.75">
      <c r="B37" s="524"/>
      <c r="C37" s="525"/>
      <c r="D37" s="525"/>
      <c r="E37" s="525"/>
      <c r="F37" s="525"/>
      <c r="G37" s="525"/>
      <c r="H37" s="525"/>
      <c r="I37" s="525"/>
      <c r="J37" s="525"/>
    </row>
    <row r="38" spans="2:10" s="523" customFormat="1" ht="12.75">
      <c r="B38" s="524"/>
      <c r="C38" s="525"/>
      <c r="D38" s="525"/>
      <c r="E38" s="525"/>
      <c r="F38" s="525"/>
      <c r="G38" s="525"/>
      <c r="H38" s="525"/>
      <c r="I38" s="525"/>
      <c r="J38" s="525"/>
    </row>
    <row r="39" spans="2:10" s="523" customFormat="1" ht="12.75">
      <c r="B39" s="524"/>
      <c r="C39" s="525"/>
      <c r="D39" s="525"/>
      <c r="E39" s="525"/>
      <c r="F39" s="525"/>
      <c r="G39" s="525"/>
      <c r="H39" s="525"/>
      <c r="I39" s="525"/>
      <c r="J39" s="525"/>
    </row>
    <row r="101" spans="2:13" s="526" customFormat="1" ht="15.75">
      <c r="B101" s="530" t="s">
        <v>171</v>
      </c>
      <c r="C101" s="528"/>
      <c r="D101" s="529"/>
      <c r="E101" s="529"/>
      <c r="F101" s="529"/>
      <c r="G101" s="529"/>
      <c r="H101" s="529"/>
      <c r="I101" s="529"/>
      <c r="J101" s="529"/>
      <c r="K101" s="529"/>
      <c r="L101" s="529"/>
      <c r="M101" s="529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8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825"/>
      <c r="F2" s="46"/>
      <c r="G2" s="46"/>
      <c r="H2" s="46"/>
      <c r="I2" s="844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326" t="str">
        <f>'802.11 Cover'!$C$3</f>
        <v>PLENARY</v>
      </c>
      <c r="D3" s="1327"/>
      <c r="E3" s="1341" t="s">
        <v>80</v>
      </c>
      <c r="F3" s="1336"/>
      <c r="G3" s="1336"/>
      <c r="H3" s="1336"/>
      <c r="I3" s="84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322" t="str">
        <f>'802.11 Cover'!$C$4</f>
        <v>R2</v>
      </c>
      <c r="D4" s="1323"/>
      <c r="E4" s="1337" t="str">
        <f>'802.11 WLAN Graphic'!$C$4</f>
        <v>Hyatt Regency Albuquerque, 330 Tijeras, Albuquerque, NM 87102, USA</v>
      </c>
      <c r="F4" s="1338"/>
      <c r="G4" s="1338"/>
      <c r="H4" s="1338"/>
      <c r="I4" s="84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324"/>
      <c r="D5" s="1325"/>
      <c r="E5" s="1339" t="str">
        <f>'802.11 WLAN Graphic'!$C$5</f>
        <v>November 9th-14th, 2003</v>
      </c>
      <c r="F5" s="1340"/>
      <c r="G5" s="1340"/>
      <c r="H5" s="1340"/>
      <c r="I5" s="84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9"/>
      <c r="D6" s="379"/>
      <c r="E6" s="88"/>
      <c r="F6" s="88"/>
      <c r="G6" s="88"/>
      <c r="H6" s="88"/>
      <c r="I6" s="826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4" customFormat="1" ht="16.5" customHeight="1">
      <c r="A7" s="788"/>
      <c r="B7" s="371"/>
      <c r="C7" s="375"/>
      <c r="D7" s="375"/>
      <c r="E7" s="376"/>
      <c r="F7" s="376"/>
      <c r="G7" s="376"/>
      <c r="H7" s="376"/>
      <c r="I7" s="827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  <c r="AX7" s="788"/>
      <c r="AY7" s="788"/>
      <c r="AZ7" s="788"/>
      <c r="BA7" s="788"/>
      <c r="BB7" s="788"/>
      <c r="BC7" s="788"/>
      <c r="BD7" s="788"/>
      <c r="BE7" s="788"/>
      <c r="BF7" s="788"/>
      <c r="BG7" s="788"/>
      <c r="BH7" s="788"/>
      <c r="BI7" s="788"/>
      <c r="BJ7" s="788"/>
      <c r="BK7" s="788"/>
      <c r="BL7" s="788"/>
      <c r="BM7" s="788"/>
      <c r="BN7" s="788"/>
      <c r="BO7" s="788"/>
      <c r="BP7" s="788"/>
      <c r="BQ7" s="788"/>
      <c r="BR7" s="788"/>
      <c r="BS7" s="788"/>
      <c r="BT7" s="788"/>
      <c r="BU7" s="788"/>
      <c r="BV7" s="788"/>
      <c r="BW7" s="788"/>
      <c r="BX7" s="788"/>
      <c r="BY7" s="788"/>
      <c r="BZ7" s="788"/>
      <c r="CA7" s="788"/>
      <c r="CB7" s="788"/>
      <c r="CC7" s="788"/>
      <c r="CD7" s="788"/>
      <c r="CE7" s="788"/>
      <c r="CF7" s="788"/>
      <c r="CG7" s="788"/>
      <c r="CH7" s="788"/>
      <c r="CI7" s="788"/>
      <c r="CJ7" s="788"/>
      <c r="CK7" s="788"/>
      <c r="CL7" s="788"/>
      <c r="CM7" s="788"/>
      <c r="CN7" s="788"/>
      <c r="CO7" s="788"/>
      <c r="CP7" s="788"/>
      <c r="CQ7" s="788"/>
      <c r="CR7" s="788"/>
      <c r="CS7" s="788"/>
      <c r="CT7" s="788"/>
      <c r="CU7" s="788"/>
      <c r="CV7" s="788"/>
      <c r="CW7" s="788"/>
      <c r="CX7" s="788"/>
      <c r="CY7" s="788"/>
      <c r="CZ7" s="788"/>
      <c r="DA7" s="788"/>
      <c r="DB7" s="788"/>
      <c r="DC7" s="788"/>
      <c r="DD7" s="788"/>
      <c r="DE7" s="788"/>
      <c r="DF7" s="788"/>
      <c r="DG7" s="788"/>
      <c r="DH7" s="788"/>
      <c r="DI7" s="788"/>
      <c r="DJ7" s="788"/>
      <c r="DK7" s="788"/>
      <c r="DL7" s="788"/>
      <c r="DM7" s="788"/>
      <c r="DN7" s="788"/>
      <c r="DO7" s="788"/>
      <c r="DP7" s="788"/>
      <c r="DQ7" s="788"/>
      <c r="DR7" s="788"/>
      <c r="DS7" s="788"/>
      <c r="DT7" s="788"/>
      <c r="DU7" s="788"/>
      <c r="DV7" s="788"/>
      <c r="DW7" s="788"/>
      <c r="DX7" s="788"/>
      <c r="DY7" s="788"/>
      <c r="DZ7" s="788"/>
      <c r="EA7" s="788"/>
      <c r="EB7" s="788"/>
      <c r="EC7" s="788"/>
      <c r="ED7" s="788"/>
      <c r="EE7" s="788"/>
      <c r="EF7" s="788"/>
      <c r="EG7" s="788"/>
      <c r="EH7" s="788"/>
      <c r="EI7" s="788"/>
      <c r="EJ7" s="788"/>
      <c r="EK7" s="788"/>
      <c r="EL7" s="788"/>
      <c r="EM7" s="788"/>
      <c r="EN7" s="788"/>
      <c r="EO7" s="788"/>
      <c r="EP7" s="788"/>
      <c r="EQ7" s="788"/>
      <c r="ER7" s="788"/>
      <c r="ES7" s="788"/>
      <c r="ET7" s="788"/>
      <c r="EU7" s="788"/>
      <c r="EV7" s="788"/>
      <c r="EW7" s="788"/>
      <c r="EX7" s="788"/>
      <c r="EY7" s="788"/>
      <c r="EZ7" s="788"/>
      <c r="FA7" s="788"/>
      <c r="FB7" s="788"/>
      <c r="FC7" s="788"/>
      <c r="FD7" s="788"/>
      <c r="FE7" s="788"/>
      <c r="FF7" s="788"/>
      <c r="FG7" s="788"/>
      <c r="FH7" s="788"/>
      <c r="FI7" s="788"/>
      <c r="FJ7" s="788"/>
      <c r="FK7" s="788"/>
      <c r="FL7" s="788"/>
      <c r="FM7" s="788"/>
      <c r="FN7" s="788"/>
      <c r="FO7" s="788"/>
      <c r="FP7" s="788"/>
      <c r="FQ7" s="788"/>
      <c r="FR7" s="788"/>
    </row>
    <row r="8" spans="1:174" s="3" customFormat="1" ht="16.5" customHeight="1">
      <c r="A8" s="83"/>
      <c r="B8" s="1329" t="s">
        <v>620</v>
      </c>
      <c r="C8" s="1330"/>
      <c r="D8" s="1330"/>
      <c r="E8" s="1330"/>
      <c r="F8" s="1330"/>
      <c r="G8" s="1330"/>
      <c r="H8" s="1330"/>
      <c r="I8" s="133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63" customFormat="1" ht="16.5" customHeight="1">
      <c r="A9" s="861"/>
      <c r="B9" s="1332" t="s">
        <v>429</v>
      </c>
      <c r="C9" s="1333"/>
      <c r="D9" s="1333"/>
      <c r="E9" s="1333"/>
      <c r="F9" s="1333"/>
      <c r="G9" s="1333"/>
      <c r="H9" s="1333"/>
      <c r="I9" s="1334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2"/>
      <c r="AA9" s="862"/>
      <c r="AB9" s="862"/>
      <c r="AC9" s="862"/>
      <c r="AD9" s="862"/>
      <c r="AE9" s="862"/>
      <c r="AF9" s="862"/>
      <c r="AG9" s="862"/>
      <c r="AH9" s="862"/>
      <c r="AI9" s="862"/>
      <c r="AJ9" s="862"/>
      <c r="AK9" s="862"/>
      <c r="AL9" s="862"/>
      <c r="AM9" s="862"/>
      <c r="AN9" s="862"/>
      <c r="AO9" s="862"/>
      <c r="AP9" s="862"/>
      <c r="AQ9" s="862"/>
      <c r="AR9" s="862"/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862"/>
      <c r="BF9" s="862"/>
      <c r="BG9" s="862"/>
      <c r="BH9" s="862"/>
      <c r="BI9" s="862"/>
      <c r="BJ9" s="862"/>
      <c r="BK9" s="862"/>
      <c r="BL9" s="862"/>
      <c r="BM9" s="862"/>
      <c r="BN9" s="862"/>
      <c r="BO9" s="862"/>
      <c r="BP9" s="862"/>
      <c r="BQ9" s="862"/>
      <c r="BR9" s="862"/>
      <c r="BS9" s="862"/>
      <c r="BT9" s="862"/>
      <c r="BU9" s="862"/>
      <c r="BV9" s="862"/>
      <c r="BW9" s="862"/>
      <c r="BX9" s="862"/>
      <c r="BY9" s="862"/>
      <c r="BZ9" s="862"/>
      <c r="CA9" s="862"/>
      <c r="CB9" s="862"/>
      <c r="CC9" s="862"/>
      <c r="CD9" s="862"/>
      <c r="CE9" s="862"/>
      <c r="CF9" s="862"/>
      <c r="CG9" s="862"/>
      <c r="CH9" s="862"/>
      <c r="CI9" s="862"/>
      <c r="CJ9" s="862"/>
      <c r="CK9" s="862"/>
      <c r="CL9" s="862"/>
      <c r="CM9" s="862"/>
      <c r="CN9" s="862"/>
      <c r="CO9" s="862"/>
      <c r="CP9" s="862"/>
      <c r="CQ9" s="862"/>
      <c r="CR9" s="862"/>
      <c r="CS9" s="862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DX9" s="861"/>
      <c r="DY9" s="861"/>
      <c r="DZ9" s="861"/>
      <c r="EA9" s="861"/>
      <c r="EB9" s="861"/>
      <c r="EC9" s="861"/>
      <c r="ED9" s="861"/>
      <c r="EE9" s="861"/>
      <c r="EF9" s="861"/>
      <c r="EG9" s="861"/>
      <c r="EH9" s="861"/>
      <c r="EI9" s="861"/>
      <c r="EJ9" s="861"/>
      <c r="EK9" s="861"/>
      <c r="EL9" s="861"/>
      <c r="EM9" s="861"/>
      <c r="EN9" s="861"/>
      <c r="EO9" s="861"/>
      <c r="EP9" s="861"/>
      <c r="EQ9" s="861"/>
      <c r="ER9" s="861"/>
      <c r="ES9" s="861"/>
      <c r="ET9" s="861"/>
      <c r="EU9" s="861"/>
      <c r="EV9" s="861"/>
      <c r="EW9" s="861"/>
      <c r="EX9" s="861"/>
      <c r="EY9" s="861"/>
      <c r="EZ9" s="861"/>
      <c r="FA9" s="861"/>
      <c r="FB9" s="861"/>
      <c r="FC9" s="861"/>
      <c r="FD9" s="861"/>
      <c r="FE9" s="861"/>
      <c r="FF9" s="861"/>
      <c r="FG9" s="861"/>
      <c r="FH9" s="861"/>
      <c r="FI9" s="861"/>
      <c r="FJ9" s="861"/>
      <c r="FK9" s="861"/>
      <c r="FL9" s="861"/>
      <c r="FM9" s="861"/>
      <c r="FN9" s="861"/>
      <c r="FO9" s="861"/>
      <c r="FP9" s="861"/>
      <c r="FQ9" s="861"/>
      <c r="FR9" s="861"/>
      <c r="FS9" s="861"/>
    </row>
    <row r="10" spans="1:175" s="863" customFormat="1" ht="16.5" customHeight="1">
      <c r="A10" s="861"/>
      <c r="B10" s="1335" t="s">
        <v>878</v>
      </c>
      <c r="C10" s="1320"/>
      <c r="D10" s="1320"/>
      <c r="E10" s="1320"/>
      <c r="F10" s="1320"/>
      <c r="G10" s="1320"/>
      <c r="H10" s="1320"/>
      <c r="I10" s="1321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  <c r="BN10" s="862"/>
      <c r="BO10" s="862"/>
      <c r="BP10" s="862"/>
      <c r="BQ10" s="862"/>
      <c r="BR10" s="862"/>
      <c r="BS10" s="862"/>
      <c r="BT10" s="862"/>
      <c r="BU10" s="862"/>
      <c r="BV10" s="862"/>
      <c r="BW10" s="862"/>
      <c r="BX10" s="862"/>
      <c r="BY10" s="862"/>
      <c r="BZ10" s="862"/>
      <c r="CA10" s="862"/>
      <c r="CB10" s="862"/>
      <c r="CC10" s="862"/>
      <c r="CD10" s="862"/>
      <c r="CE10" s="862"/>
      <c r="CF10" s="862"/>
      <c r="CG10" s="862"/>
      <c r="CH10" s="862"/>
      <c r="CI10" s="862"/>
      <c r="CJ10" s="862"/>
      <c r="CK10" s="862"/>
      <c r="CL10" s="862"/>
      <c r="CM10" s="862"/>
      <c r="CN10" s="862"/>
      <c r="CO10" s="862"/>
      <c r="CP10" s="862"/>
      <c r="CQ10" s="862"/>
      <c r="CR10" s="862"/>
      <c r="CS10" s="862"/>
      <c r="CT10" s="861"/>
      <c r="CU10" s="861"/>
      <c r="CV10" s="861"/>
      <c r="CW10" s="861"/>
      <c r="CX10" s="861"/>
      <c r="CY10" s="861"/>
      <c r="CZ10" s="861"/>
      <c r="DA10" s="861"/>
      <c r="DB10" s="861"/>
      <c r="DC10" s="861"/>
      <c r="DD10" s="861"/>
      <c r="DE10" s="861"/>
      <c r="DF10" s="861"/>
      <c r="DG10" s="861"/>
      <c r="DH10" s="861"/>
      <c r="DI10" s="861"/>
      <c r="DJ10" s="861"/>
      <c r="DK10" s="861"/>
      <c r="DL10" s="861"/>
      <c r="DM10" s="861"/>
      <c r="DN10" s="861"/>
      <c r="DO10" s="861"/>
      <c r="DP10" s="861"/>
      <c r="DQ10" s="861"/>
      <c r="DR10" s="861"/>
      <c r="DS10" s="861"/>
      <c r="DT10" s="861"/>
      <c r="DU10" s="861"/>
      <c r="DV10" s="861"/>
      <c r="DW10" s="861"/>
      <c r="DX10" s="861"/>
      <c r="DY10" s="861"/>
      <c r="DZ10" s="861"/>
      <c r="EA10" s="861"/>
      <c r="EB10" s="861"/>
      <c r="EC10" s="861"/>
      <c r="ED10" s="861"/>
      <c r="EE10" s="861"/>
      <c r="EF10" s="861"/>
      <c r="EG10" s="861"/>
      <c r="EH10" s="861"/>
      <c r="EI10" s="861"/>
      <c r="EJ10" s="861"/>
      <c r="EK10" s="861"/>
      <c r="EL10" s="861"/>
      <c r="EM10" s="861"/>
      <c r="EN10" s="861"/>
      <c r="EO10" s="861"/>
      <c r="EP10" s="861"/>
      <c r="EQ10" s="861"/>
      <c r="ER10" s="861"/>
      <c r="ES10" s="861"/>
      <c r="ET10" s="861"/>
      <c r="EU10" s="861"/>
      <c r="EV10" s="861"/>
      <c r="EW10" s="861"/>
      <c r="EX10" s="861"/>
      <c r="EY10" s="861"/>
      <c r="EZ10" s="861"/>
      <c r="FA10" s="861"/>
      <c r="FB10" s="861"/>
      <c r="FC10" s="861"/>
      <c r="FD10" s="861"/>
      <c r="FE10" s="861"/>
      <c r="FF10" s="861"/>
      <c r="FG10" s="861"/>
      <c r="FH10" s="861"/>
      <c r="FI10" s="861"/>
      <c r="FJ10" s="861"/>
      <c r="FK10" s="861"/>
      <c r="FL10" s="861"/>
      <c r="FM10" s="861"/>
      <c r="FN10" s="861"/>
      <c r="FO10" s="861"/>
      <c r="FP10" s="861"/>
      <c r="FQ10" s="861"/>
      <c r="FR10" s="861"/>
      <c r="FS10" s="861"/>
    </row>
    <row r="11" spans="2:175" s="21" customFormat="1" ht="16.5" customHeight="1">
      <c r="B11" s="647"/>
      <c r="C11" s="647"/>
      <c r="D11" s="648"/>
      <c r="E11" s="648"/>
      <c r="F11" s="648"/>
      <c r="G11" s="648"/>
      <c r="H11" s="1343" t="s">
        <v>35</v>
      </c>
      <c r="I11" s="1343"/>
      <c r="J11" s="789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5"/>
      <c r="BD11" s="605"/>
      <c r="BE11" s="605"/>
      <c r="BF11" s="605"/>
      <c r="BG11" s="605"/>
      <c r="BH11" s="605"/>
      <c r="BI11" s="605"/>
      <c r="BJ11" s="605"/>
      <c r="BK11" s="605"/>
      <c r="BL11" s="605"/>
      <c r="BM11" s="605"/>
      <c r="BN11" s="605"/>
      <c r="BO11" s="605"/>
      <c r="BP11" s="605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05"/>
      <c r="CO11" s="605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5"/>
      <c r="DA11" s="605"/>
      <c r="DB11" s="605"/>
      <c r="DC11" s="605"/>
      <c r="DD11" s="605"/>
      <c r="DE11" s="605"/>
      <c r="DF11" s="605"/>
      <c r="DG11" s="605"/>
      <c r="DH11" s="605"/>
      <c r="DI11" s="605"/>
      <c r="DJ11" s="605"/>
      <c r="DK11" s="605"/>
      <c r="DL11" s="605"/>
      <c r="DM11" s="605"/>
      <c r="DN11" s="605"/>
      <c r="DO11" s="605"/>
      <c r="DP11" s="605"/>
      <c r="DQ11" s="605"/>
      <c r="DR11" s="605"/>
      <c r="DS11" s="605"/>
      <c r="DT11" s="605"/>
      <c r="DU11" s="605"/>
      <c r="DV11" s="605"/>
      <c r="DW11" s="605"/>
      <c r="DX11" s="605"/>
      <c r="DY11" s="605"/>
      <c r="DZ11" s="605"/>
      <c r="EA11" s="605"/>
      <c r="EB11" s="605"/>
      <c r="EC11" s="605"/>
      <c r="ED11" s="605"/>
      <c r="EE11" s="605"/>
      <c r="EF11" s="605"/>
      <c r="EG11" s="605"/>
      <c r="EH11" s="605"/>
      <c r="EI11" s="605"/>
      <c r="EJ11" s="605"/>
      <c r="EK11" s="605"/>
      <c r="EL11" s="605"/>
      <c r="EM11" s="605"/>
      <c r="EN11" s="605"/>
      <c r="EO11" s="605"/>
      <c r="EP11" s="605"/>
      <c r="EQ11" s="605"/>
      <c r="ER11" s="605"/>
      <c r="ES11" s="605"/>
      <c r="ET11" s="605"/>
      <c r="EU11" s="605"/>
      <c r="EV11" s="605"/>
      <c r="EW11" s="605"/>
      <c r="EX11" s="605"/>
      <c r="EY11" s="605"/>
      <c r="EZ11" s="605"/>
      <c r="FA11" s="605"/>
      <c r="FB11" s="605"/>
      <c r="FC11" s="605"/>
      <c r="FD11" s="605"/>
      <c r="FE11" s="605"/>
      <c r="FF11" s="605"/>
      <c r="FG11" s="605"/>
      <c r="FH11" s="605"/>
      <c r="FI11" s="605"/>
      <c r="FJ11" s="605"/>
      <c r="FK11" s="605"/>
      <c r="FL11" s="605"/>
      <c r="FM11" s="605"/>
      <c r="FN11" s="605"/>
      <c r="FO11" s="605"/>
      <c r="FP11" s="605"/>
      <c r="FQ11" s="605"/>
      <c r="FR11" s="605"/>
      <c r="FS11" s="605"/>
    </row>
    <row r="12" spans="2:175" s="262" customFormat="1" ht="16.5" customHeight="1">
      <c r="B12" s="661"/>
      <c r="C12" s="845">
        <v>1</v>
      </c>
      <c r="D12" s="611" t="s">
        <v>382</v>
      </c>
      <c r="E12" s="652" t="s">
        <v>559</v>
      </c>
      <c r="F12" s="612" t="s">
        <v>383</v>
      </c>
      <c r="G12" s="612" t="s">
        <v>59</v>
      </c>
      <c r="H12" s="613">
        <v>1</v>
      </c>
      <c r="I12" s="614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2" customFormat="1" ht="16.5" customHeight="1">
      <c r="B13" s="636"/>
      <c r="C13" s="5">
        <v>1.1</v>
      </c>
      <c r="D13" s="6" t="s">
        <v>382</v>
      </c>
      <c r="E13" s="7" t="s">
        <v>509</v>
      </c>
      <c r="F13" s="8" t="s">
        <v>383</v>
      </c>
      <c r="G13" s="8" t="s">
        <v>463</v>
      </c>
      <c r="H13" s="63"/>
      <c r="I13" s="616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2" customFormat="1" ht="16.5" customHeight="1">
      <c r="B14" s="266"/>
      <c r="C14" s="266"/>
      <c r="D14" s="263"/>
      <c r="E14" s="264"/>
      <c r="F14" s="264"/>
      <c r="G14" s="264"/>
      <c r="H14" s="265"/>
      <c r="I14" s="226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2" customFormat="1" ht="16.5" customHeight="1">
      <c r="B15" s="610"/>
      <c r="C15" s="847">
        <v>2</v>
      </c>
      <c r="D15" s="671" t="s">
        <v>382</v>
      </c>
      <c r="E15" s="653" t="s">
        <v>460</v>
      </c>
      <c r="F15" s="650"/>
      <c r="G15" s="650"/>
      <c r="H15" s="672">
        <v>12</v>
      </c>
      <c r="I15" s="673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1" customFormat="1" ht="16.5" customHeight="1">
      <c r="B16" s="637"/>
      <c r="C16" s="11">
        <v>2.1</v>
      </c>
      <c r="D16" s="140" t="s">
        <v>382</v>
      </c>
      <c r="E16" s="665" t="s">
        <v>560</v>
      </c>
      <c r="F16" s="12" t="s">
        <v>383</v>
      </c>
      <c r="G16" s="8" t="s">
        <v>59</v>
      </c>
      <c r="H16" s="56"/>
      <c r="I16" s="666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615"/>
      <c r="C17" s="26" t="s">
        <v>3</v>
      </c>
      <c r="D17" s="25" t="s">
        <v>382</v>
      </c>
      <c r="E17" s="662" t="s">
        <v>167</v>
      </c>
      <c r="F17" s="12" t="s">
        <v>383</v>
      </c>
      <c r="G17" s="8" t="s">
        <v>59</v>
      </c>
      <c r="H17" s="56"/>
      <c r="I17" s="666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5"/>
      <c r="CY17" s="605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5"/>
      <c r="DL17" s="605"/>
      <c r="DM17" s="605"/>
      <c r="DN17" s="605"/>
      <c r="DO17" s="605"/>
      <c r="DP17" s="605"/>
      <c r="DQ17" s="605"/>
      <c r="DR17" s="605"/>
      <c r="DS17" s="605"/>
      <c r="DT17" s="605"/>
      <c r="DU17" s="605"/>
      <c r="DV17" s="605"/>
      <c r="DW17" s="605"/>
      <c r="DX17" s="605"/>
      <c r="DY17" s="605"/>
      <c r="DZ17" s="605"/>
      <c r="EA17" s="605"/>
      <c r="EB17" s="605"/>
      <c r="EC17" s="605"/>
      <c r="ED17" s="605"/>
      <c r="EE17" s="605"/>
      <c r="EF17" s="605"/>
      <c r="EG17" s="605"/>
      <c r="EH17" s="605"/>
      <c r="EI17" s="605"/>
      <c r="EJ17" s="605"/>
      <c r="EK17" s="605"/>
      <c r="EL17" s="605"/>
      <c r="EM17" s="605"/>
      <c r="EN17" s="605"/>
      <c r="EO17" s="605"/>
      <c r="EP17" s="605"/>
      <c r="EQ17" s="605"/>
      <c r="ER17" s="605"/>
      <c r="ES17" s="605"/>
      <c r="ET17" s="605"/>
      <c r="EU17" s="605"/>
      <c r="EV17" s="605"/>
      <c r="EW17" s="605"/>
      <c r="EX17" s="605"/>
      <c r="EY17" s="605"/>
      <c r="EZ17" s="605"/>
      <c r="FA17" s="605"/>
      <c r="FB17" s="605"/>
      <c r="FC17" s="605"/>
      <c r="FD17" s="605"/>
      <c r="FE17" s="605"/>
      <c r="FF17" s="605"/>
      <c r="FG17" s="605"/>
      <c r="FH17" s="605"/>
      <c r="FI17" s="605"/>
      <c r="FJ17" s="605"/>
      <c r="FK17" s="605"/>
      <c r="FL17" s="605"/>
      <c r="FM17" s="605"/>
      <c r="FN17" s="605"/>
      <c r="FO17" s="605"/>
      <c r="FP17" s="605"/>
      <c r="FQ17" s="605"/>
      <c r="FR17" s="605"/>
      <c r="FS17" s="605"/>
    </row>
    <row r="18" spans="2:175" s="21" customFormat="1" ht="16.5" customHeight="1">
      <c r="B18" s="667"/>
      <c r="C18" s="848">
        <v>2.2</v>
      </c>
      <c r="D18" s="668" t="s">
        <v>382</v>
      </c>
      <c r="E18" s="663" t="s">
        <v>341</v>
      </c>
      <c r="F18" s="618" t="s">
        <v>383</v>
      </c>
      <c r="G18" s="626" t="s">
        <v>621</v>
      </c>
      <c r="H18" s="669"/>
      <c r="I18" s="670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605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605"/>
      <c r="DD18" s="605"/>
      <c r="DE18" s="605"/>
      <c r="DF18" s="605"/>
      <c r="DG18" s="605"/>
      <c r="DH18" s="605"/>
      <c r="DI18" s="605"/>
      <c r="DJ18" s="605"/>
      <c r="DK18" s="605"/>
      <c r="DL18" s="605"/>
      <c r="DM18" s="605"/>
      <c r="DN18" s="605"/>
      <c r="DO18" s="605"/>
      <c r="DP18" s="605"/>
      <c r="DQ18" s="605"/>
      <c r="DR18" s="605"/>
      <c r="DS18" s="605"/>
      <c r="DT18" s="605"/>
      <c r="DU18" s="605"/>
      <c r="DV18" s="605"/>
      <c r="DW18" s="605"/>
      <c r="DX18" s="605"/>
      <c r="DY18" s="605"/>
      <c r="DZ18" s="605"/>
      <c r="EA18" s="605"/>
      <c r="EB18" s="605"/>
      <c r="EC18" s="605"/>
      <c r="ED18" s="605"/>
      <c r="EE18" s="605"/>
      <c r="EF18" s="605"/>
      <c r="EG18" s="605"/>
      <c r="EH18" s="605"/>
      <c r="EI18" s="605"/>
      <c r="EJ18" s="605"/>
      <c r="EK18" s="605"/>
      <c r="EL18" s="605"/>
      <c r="EM18" s="605"/>
      <c r="EN18" s="605"/>
      <c r="EO18" s="605"/>
      <c r="EP18" s="605"/>
      <c r="EQ18" s="605"/>
      <c r="ER18" s="605"/>
      <c r="ES18" s="605"/>
      <c r="ET18" s="605"/>
      <c r="EU18" s="605"/>
      <c r="EV18" s="605"/>
      <c r="EW18" s="605"/>
      <c r="EX18" s="605"/>
      <c r="EY18" s="605"/>
      <c r="EZ18" s="605"/>
      <c r="FA18" s="605"/>
      <c r="FB18" s="605"/>
      <c r="FC18" s="605"/>
      <c r="FD18" s="605"/>
      <c r="FE18" s="605"/>
      <c r="FF18" s="605"/>
      <c r="FG18" s="605"/>
      <c r="FH18" s="605"/>
      <c r="FI18" s="605"/>
      <c r="FJ18" s="605"/>
      <c r="FK18" s="605"/>
      <c r="FL18" s="605"/>
      <c r="FM18" s="605"/>
      <c r="FN18" s="605"/>
      <c r="FO18" s="605"/>
      <c r="FP18" s="605"/>
      <c r="FQ18" s="605"/>
      <c r="FR18" s="605"/>
      <c r="FS18" s="605"/>
    </row>
    <row r="19" spans="2:175" s="262" customFormat="1" ht="16.5" customHeight="1">
      <c r="B19" s="266"/>
      <c r="C19" s="266"/>
      <c r="D19" s="1342" t="s">
        <v>454</v>
      </c>
      <c r="E19" s="1342"/>
      <c r="F19" s="264"/>
      <c r="G19" s="264"/>
      <c r="H19" s="265"/>
      <c r="I19" s="606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62" customFormat="1" ht="16.5" customHeight="1">
      <c r="B20" s="266"/>
      <c r="C20" s="266"/>
      <c r="D20" s="264"/>
      <c r="E20" s="263"/>
      <c r="F20" s="264"/>
      <c r="G20" s="264"/>
      <c r="H20" s="265"/>
      <c r="I20" s="606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1" customFormat="1" ht="16.5" customHeight="1">
      <c r="B21" s="638"/>
      <c r="C21" s="849">
        <v>3</v>
      </c>
      <c r="D21" s="674" t="s">
        <v>445</v>
      </c>
      <c r="E21" s="654" t="s">
        <v>561</v>
      </c>
      <c r="F21" s="639" t="s">
        <v>383</v>
      </c>
      <c r="G21" s="629" t="s">
        <v>59</v>
      </c>
      <c r="H21" s="675">
        <v>2</v>
      </c>
      <c r="I21" s="676">
        <f>I15+TIME(0,H15,0)</f>
        <v>0.5715277777777777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1" customFormat="1" ht="16.5" customHeight="1">
      <c r="B22" s="271"/>
      <c r="C22" s="271"/>
      <c r="D22" s="224"/>
      <c r="E22" s="223"/>
      <c r="F22" s="223"/>
      <c r="G22" s="264"/>
      <c r="H22" s="268"/>
      <c r="I22" s="226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1" customFormat="1" ht="16.5" customHeight="1">
      <c r="B23" s="640"/>
      <c r="C23" s="850">
        <v>4</v>
      </c>
      <c r="D23" s="641" t="s">
        <v>445</v>
      </c>
      <c r="E23" s="652" t="s">
        <v>619</v>
      </c>
      <c r="F23" s="642" t="s">
        <v>383</v>
      </c>
      <c r="G23" s="612" t="s">
        <v>59</v>
      </c>
      <c r="H23" s="643">
        <v>2</v>
      </c>
      <c r="I23" s="644">
        <f>I21+TIME(0,H21,0)</f>
        <v>0.5729166666666666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62" customFormat="1" ht="16.5" customHeight="1">
      <c r="B24" s="623"/>
      <c r="C24" s="846">
        <v>4.1</v>
      </c>
      <c r="D24" s="624" t="s">
        <v>447</v>
      </c>
      <c r="E24" s="677" t="s">
        <v>257</v>
      </c>
      <c r="F24" s="626" t="s">
        <v>383</v>
      </c>
      <c r="G24" s="626" t="s">
        <v>463</v>
      </c>
      <c r="H24" s="669"/>
      <c r="I24" s="67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62" customFormat="1" ht="16.5" customHeight="1">
      <c r="B25" s="266"/>
      <c r="C25" s="266"/>
      <c r="D25" s="263"/>
      <c r="E25" s="288"/>
      <c r="F25" s="264"/>
      <c r="G25" s="264"/>
      <c r="H25" s="268"/>
      <c r="I25" s="287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62" customFormat="1" ht="16.5" customHeight="1">
      <c r="B26" s="610"/>
      <c r="C26" s="847">
        <v>5</v>
      </c>
      <c r="D26" s="611"/>
      <c r="E26" s="653" t="s">
        <v>183</v>
      </c>
      <c r="F26" s="650"/>
      <c r="G26" s="650"/>
      <c r="H26" s="613"/>
      <c r="I26" s="644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2" customFormat="1" ht="16.5" customHeight="1">
      <c r="B27" s="636"/>
      <c r="C27" s="5">
        <v>5.1</v>
      </c>
      <c r="D27" s="6" t="s">
        <v>209</v>
      </c>
      <c r="E27" s="7" t="s">
        <v>84</v>
      </c>
      <c r="F27" s="8" t="s">
        <v>383</v>
      </c>
      <c r="G27" s="8" t="s">
        <v>59</v>
      </c>
      <c r="H27" s="63">
        <v>5</v>
      </c>
      <c r="I27" s="616">
        <f>I21+TIME(0,H21,0)</f>
        <v>0.5729166666666666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1" customFormat="1" ht="16.5" customHeight="1">
      <c r="B28" s="615"/>
      <c r="C28" s="26" t="s">
        <v>223</v>
      </c>
      <c r="D28" s="6" t="s">
        <v>448</v>
      </c>
      <c r="E28" s="662" t="s">
        <v>211</v>
      </c>
      <c r="F28" s="12" t="s">
        <v>383</v>
      </c>
      <c r="G28" s="8" t="s">
        <v>60</v>
      </c>
      <c r="H28" s="56"/>
      <c r="I28" s="666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62" customFormat="1" ht="16.5" customHeight="1">
      <c r="B29" s="636"/>
      <c r="C29" s="5">
        <v>5.2</v>
      </c>
      <c r="D29" s="6" t="s">
        <v>448</v>
      </c>
      <c r="E29" s="7" t="s">
        <v>813</v>
      </c>
      <c r="F29" s="8" t="s">
        <v>383</v>
      </c>
      <c r="G29" s="8" t="s">
        <v>59</v>
      </c>
      <c r="H29" s="63">
        <v>5</v>
      </c>
      <c r="I29" s="616">
        <f>I27+TIME(0,H27,0)</f>
        <v>0.5763888888888888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62" customFormat="1" ht="16.5" customHeight="1">
      <c r="B30" s="636"/>
      <c r="C30" s="5" t="s">
        <v>25</v>
      </c>
      <c r="D30" s="6" t="s">
        <v>448</v>
      </c>
      <c r="E30" s="9" t="s">
        <v>810</v>
      </c>
      <c r="F30" s="8"/>
      <c r="G30" s="8"/>
      <c r="H30" s="63"/>
      <c r="I30" s="616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62" customFormat="1" ht="16.5" customHeight="1">
      <c r="B31" s="636"/>
      <c r="C31" s="5" t="s">
        <v>26</v>
      </c>
      <c r="D31" s="6" t="s">
        <v>448</v>
      </c>
      <c r="E31" s="9" t="s">
        <v>809</v>
      </c>
      <c r="F31" s="8"/>
      <c r="G31" s="8"/>
      <c r="H31" s="63"/>
      <c r="I31" s="616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2" customFormat="1" ht="16.5" customHeight="1">
      <c r="B32" s="636"/>
      <c r="C32" s="5" t="s">
        <v>27</v>
      </c>
      <c r="D32" s="6" t="s">
        <v>448</v>
      </c>
      <c r="E32" s="9" t="s">
        <v>811</v>
      </c>
      <c r="F32" s="8"/>
      <c r="G32" s="8"/>
      <c r="H32" s="63"/>
      <c r="I32" s="616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2" customFormat="1" ht="16.5" customHeight="1">
      <c r="B33" s="636"/>
      <c r="C33" s="5" t="s">
        <v>814</v>
      </c>
      <c r="D33" s="6" t="s">
        <v>448</v>
      </c>
      <c r="E33" s="9" t="s">
        <v>812</v>
      </c>
      <c r="F33" s="8"/>
      <c r="G33" s="8"/>
      <c r="H33" s="63"/>
      <c r="I33" s="61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2" customFormat="1" ht="16.5" customHeight="1">
      <c r="B34" s="636"/>
      <c r="C34" s="5">
        <v>5.3</v>
      </c>
      <c r="D34" s="6" t="s">
        <v>448</v>
      </c>
      <c r="E34" s="7" t="s">
        <v>860</v>
      </c>
      <c r="F34" s="8"/>
      <c r="G34" s="8"/>
      <c r="H34" s="63"/>
      <c r="I34" s="616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2" customFormat="1" ht="16.5" customHeight="1">
      <c r="B35" s="636"/>
      <c r="C35" s="5" t="s">
        <v>848</v>
      </c>
      <c r="D35" s="6" t="s">
        <v>448</v>
      </c>
      <c r="E35" s="9" t="s">
        <v>854</v>
      </c>
      <c r="F35" s="8"/>
      <c r="G35" s="1299" t="s">
        <v>851</v>
      </c>
      <c r="H35" s="63"/>
      <c r="I35" s="61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62" customFormat="1" ht="16.5" customHeight="1">
      <c r="B36" s="636"/>
      <c r="C36" s="5" t="s">
        <v>849</v>
      </c>
      <c r="D36" s="6" t="s">
        <v>448</v>
      </c>
      <c r="E36" s="9" t="s">
        <v>855</v>
      </c>
      <c r="F36" s="8"/>
      <c r="G36" s="1299" t="s">
        <v>852</v>
      </c>
      <c r="H36" s="63"/>
      <c r="I36" s="616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175" s="262" customFormat="1" ht="16.5" customHeight="1">
      <c r="B37" s="623"/>
      <c r="C37" s="846" t="s">
        <v>850</v>
      </c>
      <c r="D37" s="624" t="s">
        <v>448</v>
      </c>
      <c r="E37" s="645" t="s">
        <v>856</v>
      </c>
      <c r="F37" s="626"/>
      <c r="G37" s="1300" t="s">
        <v>853</v>
      </c>
      <c r="H37" s="621"/>
      <c r="I37" s="622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62" customFormat="1" ht="16.5" customHeight="1">
      <c r="B38" s="266"/>
      <c r="C38" s="266"/>
      <c r="D38" s="263"/>
      <c r="E38" s="267"/>
      <c r="F38" s="264"/>
      <c r="G38" s="264"/>
      <c r="H38" s="265"/>
      <c r="I38" s="226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</row>
    <row r="39" spans="2:175" s="262" customFormat="1" ht="16.5" customHeight="1">
      <c r="B39" s="627"/>
      <c r="C39" s="851">
        <v>6</v>
      </c>
      <c r="D39" s="628" t="s">
        <v>448</v>
      </c>
      <c r="E39" s="1158" t="s">
        <v>622</v>
      </c>
      <c r="F39" s="629" t="s">
        <v>383</v>
      </c>
      <c r="G39" s="629" t="s">
        <v>59</v>
      </c>
      <c r="H39" s="630">
        <v>4</v>
      </c>
      <c r="I39" s="631">
        <f>I29+TIME(0,H29,0)</f>
        <v>0.579861111111111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</row>
    <row r="40" spans="2:175" s="262" customFormat="1" ht="16.5" customHeight="1">
      <c r="B40" s="266"/>
      <c r="C40" s="266"/>
      <c r="D40" s="263"/>
      <c r="E40" s="269"/>
      <c r="F40" s="264"/>
      <c r="G40" s="264"/>
      <c r="H40" s="265"/>
      <c r="I40" s="226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</row>
    <row r="41" spans="2:175" s="221" customFormat="1" ht="16.5" customHeight="1">
      <c r="B41" s="646"/>
      <c r="C41" s="860">
        <v>7</v>
      </c>
      <c r="D41" s="611"/>
      <c r="E41" s="652" t="s">
        <v>562</v>
      </c>
      <c r="F41" s="651"/>
      <c r="G41" s="651"/>
      <c r="H41" s="643"/>
      <c r="I41" s="614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1" customFormat="1" ht="16.5" customHeight="1">
      <c r="B42" s="637"/>
      <c r="C42" s="11">
        <v>7.1</v>
      </c>
      <c r="D42" s="12" t="s">
        <v>448</v>
      </c>
      <c r="E42" s="560" t="s">
        <v>455</v>
      </c>
      <c r="F42" s="12" t="s">
        <v>383</v>
      </c>
      <c r="G42" s="8" t="s">
        <v>59</v>
      </c>
      <c r="H42" s="57">
        <v>5</v>
      </c>
      <c r="I42" s="616">
        <f>I39+TIME(0,H39,0)</f>
        <v>0.5826388888888888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62" customFormat="1" ht="16.5" customHeight="1">
      <c r="B43" s="636"/>
      <c r="C43" s="5">
        <v>7.2</v>
      </c>
      <c r="D43" s="6" t="s">
        <v>448</v>
      </c>
      <c r="E43" s="7" t="s">
        <v>351</v>
      </c>
      <c r="F43" s="8"/>
      <c r="G43" s="8"/>
      <c r="H43" s="63"/>
      <c r="I43" s="616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</row>
    <row r="44" spans="2:175" s="275" customFormat="1" ht="16.5" customHeight="1">
      <c r="B44" s="610"/>
      <c r="C44" s="847" t="s">
        <v>313</v>
      </c>
      <c r="D44" s="671"/>
      <c r="E44" s="649" t="s">
        <v>334</v>
      </c>
      <c r="F44" s="650"/>
      <c r="G44" s="650"/>
      <c r="H44" s="672"/>
      <c r="I44" s="67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  <c r="CZ44" s="603"/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3"/>
      <c r="DS44" s="603"/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3"/>
      <c r="EV44" s="603"/>
      <c r="EW44" s="603"/>
      <c r="EX44" s="603"/>
      <c r="EY44" s="603"/>
      <c r="EZ44" s="603"/>
      <c r="FA44" s="603"/>
      <c r="FB44" s="603"/>
      <c r="FC44" s="603"/>
      <c r="FD44" s="603"/>
      <c r="FE44" s="603"/>
      <c r="FF44" s="603"/>
      <c r="FG44" s="603"/>
      <c r="FH44" s="603"/>
      <c r="FI44" s="603"/>
      <c r="FJ44" s="603"/>
      <c r="FK44" s="603"/>
      <c r="FL44" s="603"/>
      <c r="FM44" s="603"/>
      <c r="FN44" s="603"/>
      <c r="FO44" s="603"/>
      <c r="FP44" s="603"/>
      <c r="FQ44" s="603"/>
      <c r="FR44" s="603"/>
      <c r="FS44" s="603"/>
    </row>
    <row r="45" spans="2:175" s="21" customFormat="1" ht="16.5" customHeight="1">
      <c r="B45" s="615"/>
      <c r="C45" s="26" t="s">
        <v>318</v>
      </c>
      <c r="D45" s="6" t="s">
        <v>448</v>
      </c>
      <c r="E45" s="607" t="s">
        <v>2</v>
      </c>
      <c r="F45" s="12" t="s">
        <v>383</v>
      </c>
      <c r="G45" s="12" t="s">
        <v>458</v>
      </c>
      <c r="H45" s="57">
        <v>2</v>
      </c>
      <c r="I45" s="616">
        <f>I42+TIME(0,H42,0)</f>
        <v>0.586111111111111</v>
      </c>
      <c r="J45" s="605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5"/>
      <c r="AI45" s="605"/>
      <c r="AJ45" s="605"/>
      <c r="AK45" s="605"/>
      <c r="AL45" s="605"/>
      <c r="AM45" s="605"/>
      <c r="AN45" s="605"/>
      <c r="AO45" s="605"/>
      <c r="AP45" s="605"/>
      <c r="AQ45" s="605"/>
      <c r="AR45" s="605"/>
      <c r="AS45" s="605"/>
      <c r="AT45" s="605"/>
      <c r="AU45" s="605"/>
      <c r="AV45" s="605"/>
      <c r="AW45" s="605"/>
      <c r="AX45" s="605"/>
      <c r="AY45" s="605"/>
      <c r="AZ45" s="605"/>
      <c r="BA45" s="605"/>
      <c r="BB45" s="605"/>
      <c r="BC45" s="605"/>
      <c r="BD45" s="605"/>
      <c r="BE45" s="605"/>
      <c r="BF45" s="605"/>
      <c r="BG45" s="605"/>
      <c r="BH45" s="605"/>
      <c r="BI45" s="605"/>
      <c r="BJ45" s="605"/>
      <c r="BK45" s="605"/>
      <c r="BL45" s="605"/>
      <c r="BM45" s="605"/>
      <c r="BN45" s="605"/>
      <c r="BO45" s="605"/>
      <c r="BP45" s="605"/>
      <c r="BQ45" s="605"/>
      <c r="BR45" s="605"/>
      <c r="BS45" s="605"/>
      <c r="BT45" s="605"/>
      <c r="BU45" s="605"/>
      <c r="BV45" s="605"/>
      <c r="BW45" s="605"/>
      <c r="BX45" s="605"/>
      <c r="BY45" s="605"/>
      <c r="BZ45" s="605"/>
      <c r="CA45" s="605"/>
      <c r="CB45" s="605"/>
      <c r="CC45" s="605"/>
      <c r="CD45" s="605"/>
      <c r="CE45" s="605"/>
      <c r="CF45" s="605"/>
      <c r="CG45" s="605"/>
      <c r="CH45" s="605"/>
      <c r="CI45" s="605"/>
      <c r="CJ45" s="605"/>
      <c r="CK45" s="605"/>
      <c r="CL45" s="605"/>
      <c r="CM45" s="605"/>
      <c r="CN45" s="605"/>
      <c r="CO45" s="605"/>
      <c r="CP45" s="605"/>
      <c r="CQ45" s="605"/>
      <c r="CR45" s="605"/>
      <c r="CS45" s="605"/>
      <c r="CT45" s="605"/>
      <c r="CU45" s="605"/>
      <c r="CV45" s="605"/>
      <c r="CW45" s="605"/>
      <c r="CX45" s="605"/>
      <c r="CY45" s="605"/>
      <c r="CZ45" s="605"/>
      <c r="DA45" s="605"/>
      <c r="DB45" s="605"/>
      <c r="DC45" s="605"/>
      <c r="DD45" s="605"/>
      <c r="DE45" s="605"/>
      <c r="DF45" s="605"/>
      <c r="DG45" s="605"/>
      <c r="DH45" s="605"/>
      <c r="DI45" s="605"/>
      <c r="DJ45" s="605"/>
      <c r="DK45" s="605"/>
      <c r="DL45" s="605"/>
      <c r="DM45" s="605"/>
      <c r="DN45" s="605"/>
      <c r="DO45" s="605"/>
      <c r="DP45" s="605"/>
      <c r="DQ45" s="605"/>
      <c r="DR45" s="605"/>
      <c r="DS45" s="605"/>
      <c r="DT45" s="605"/>
      <c r="DU45" s="605"/>
      <c r="DV45" s="605"/>
      <c r="DW45" s="605"/>
      <c r="DX45" s="605"/>
      <c r="DY45" s="605"/>
      <c r="DZ45" s="605"/>
      <c r="EA45" s="605"/>
      <c r="EB45" s="605"/>
      <c r="EC45" s="605"/>
      <c r="ED45" s="605"/>
      <c r="EE45" s="605"/>
      <c r="EF45" s="605"/>
      <c r="EG45" s="605"/>
      <c r="EH45" s="605"/>
      <c r="EI45" s="605"/>
      <c r="EJ45" s="605"/>
      <c r="EK45" s="605"/>
      <c r="EL45" s="605"/>
      <c r="EM45" s="605"/>
      <c r="EN45" s="605"/>
      <c r="EO45" s="605"/>
      <c r="EP45" s="605"/>
      <c r="EQ45" s="605"/>
      <c r="ER45" s="605"/>
      <c r="ES45" s="605"/>
      <c r="ET45" s="605"/>
      <c r="EU45" s="605"/>
      <c r="EV45" s="605"/>
      <c r="EW45" s="605"/>
      <c r="EX45" s="605"/>
      <c r="EY45" s="605"/>
      <c r="EZ45" s="605"/>
      <c r="FA45" s="605"/>
      <c r="FB45" s="605"/>
      <c r="FC45" s="605"/>
      <c r="FD45" s="605"/>
      <c r="FE45" s="605"/>
      <c r="FF45" s="605"/>
      <c r="FG45" s="605"/>
      <c r="FH45" s="605"/>
      <c r="FI45" s="605"/>
      <c r="FJ45" s="605"/>
      <c r="FK45" s="605"/>
      <c r="FL45" s="605"/>
      <c r="FM45" s="605"/>
      <c r="FN45" s="605"/>
      <c r="FO45" s="605"/>
      <c r="FP45" s="605"/>
      <c r="FQ45" s="605"/>
      <c r="FR45" s="605"/>
      <c r="FS45" s="605"/>
    </row>
    <row r="46" spans="2:175" s="221" customFormat="1" ht="16.5" customHeight="1">
      <c r="B46" s="615"/>
      <c r="C46" s="26" t="s">
        <v>319</v>
      </c>
      <c r="D46" s="13" t="s">
        <v>445</v>
      </c>
      <c r="E46" s="607" t="s">
        <v>182</v>
      </c>
      <c r="F46" s="12" t="s">
        <v>383</v>
      </c>
      <c r="G46" s="8" t="s">
        <v>384</v>
      </c>
      <c r="H46" s="57">
        <v>1</v>
      </c>
      <c r="I46" s="616">
        <f>I45+TIME(0,H45,0)</f>
        <v>0.5874999999999999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</row>
    <row r="47" spans="2:175" s="221" customFormat="1" ht="16.5" customHeight="1">
      <c r="B47" s="615"/>
      <c r="C47" s="26" t="s">
        <v>320</v>
      </c>
      <c r="D47" s="13" t="s">
        <v>445</v>
      </c>
      <c r="E47" s="608" t="s">
        <v>617</v>
      </c>
      <c r="F47" s="12" t="s">
        <v>383</v>
      </c>
      <c r="G47" s="8" t="s">
        <v>384</v>
      </c>
      <c r="H47" s="57">
        <v>3</v>
      </c>
      <c r="I47" s="616">
        <f>I46+TIME(0,H46,0)</f>
        <v>0.5881944444444444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</row>
    <row r="48" spans="2:175" s="262" customFormat="1" ht="16.5" customHeight="1">
      <c r="B48" s="615"/>
      <c r="C48" s="26" t="s">
        <v>77</v>
      </c>
      <c r="D48" s="6" t="s">
        <v>447</v>
      </c>
      <c r="E48" s="609" t="s">
        <v>257</v>
      </c>
      <c r="F48" s="8" t="s">
        <v>383</v>
      </c>
      <c r="G48" s="8" t="s">
        <v>463</v>
      </c>
      <c r="H48" s="57"/>
      <c r="I48" s="617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62" customFormat="1" ht="16.5" customHeight="1">
      <c r="B49" s="633"/>
      <c r="C49" s="16" t="s">
        <v>321</v>
      </c>
      <c r="D49" s="6" t="s">
        <v>209</v>
      </c>
      <c r="E49" s="17" t="s">
        <v>120</v>
      </c>
      <c r="F49" s="8" t="s">
        <v>383</v>
      </c>
      <c r="G49" s="6" t="s">
        <v>458</v>
      </c>
      <c r="H49" s="59">
        <v>3</v>
      </c>
      <c r="I49" s="616">
        <f>I47+TIME(0,H47,0)</f>
        <v>0.5902777777777777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21" customFormat="1" ht="16.5" customHeight="1">
      <c r="B50" s="615"/>
      <c r="C50" s="26" t="s">
        <v>322</v>
      </c>
      <c r="D50" s="13" t="s">
        <v>445</v>
      </c>
      <c r="E50" s="607" t="s">
        <v>330</v>
      </c>
      <c r="F50" s="12" t="s">
        <v>383</v>
      </c>
      <c r="G50" s="8" t="s">
        <v>459</v>
      </c>
      <c r="H50" s="57">
        <v>2</v>
      </c>
      <c r="I50" s="616">
        <f>I49+TIME(0,H49,0)</f>
        <v>0.592361111111111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</row>
    <row r="51" spans="2:175" s="262" customFormat="1" ht="16.5" customHeight="1">
      <c r="B51" s="633"/>
      <c r="C51" s="16" t="s">
        <v>323</v>
      </c>
      <c r="D51" s="6" t="s">
        <v>448</v>
      </c>
      <c r="E51" s="17" t="s">
        <v>210</v>
      </c>
      <c r="F51" s="8" t="s">
        <v>383</v>
      </c>
      <c r="G51" s="6" t="s">
        <v>228</v>
      </c>
      <c r="H51" s="63">
        <v>3</v>
      </c>
      <c r="I51" s="616">
        <f>I50+TIME(0,H50,0)</f>
        <v>0.5937499999999999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62" customFormat="1" ht="16.5" customHeight="1">
      <c r="B52" s="633"/>
      <c r="C52" s="16" t="s">
        <v>324</v>
      </c>
      <c r="D52" s="6" t="s">
        <v>448</v>
      </c>
      <c r="E52" s="17" t="s">
        <v>332</v>
      </c>
      <c r="F52" s="8" t="s">
        <v>383</v>
      </c>
      <c r="G52" s="6" t="s">
        <v>457</v>
      </c>
      <c r="H52" s="63">
        <v>3</v>
      </c>
      <c r="I52" s="616">
        <f>I51+TIME(0,H51,0)</f>
        <v>0.5958333333333332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62" customFormat="1" ht="16.5" customHeight="1">
      <c r="B53" s="633"/>
      <c r="C53" s="16" t="s">
        <v>858</v>
      </c>
      <c r="D53" s="6" t="s">
        <v>448</v>
      </c>
      <c r="E53" s="1301" t="s">
        <v>859</v>
      </c>
      <c r="F53" s="8"/>
      <c r="G53" s="6"/>
      <c r="H53" s="63"/>
      <c r="I53" s="616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62" customFormat="1" ht="16.5" customHeight="1">
      <c r="B54" s="633"/>
      <c r="C54" s="16" t="s">
        <v>62</v>
      </c>
      <c r="D54" s="6" t="s">
        <v>448</v>
      </c>
      <c r="E54" s="17" t="s">
        <v>10</v>
      </c>
      <c r="F54" s="8" t="s">
        <v>383</v>
      </c>
      <c r="G54" s="6" t="s">
        <v>362</v>
      </c>
      <c r="H54" s="63">
        <v>3</v>
      </c>
      <c r="I54" s="616">
        <f>I52+TIME(0,H52,0)</f>
        <v>0.5979166666666665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62" customFormat="1" ht="16.5" customHeight="1">
      <c r="B55" s="633"/>
      <c r="C55" s="16" t="s">
        <v>11</v>
      </c>
      <c r="D55" s="6" t="s">
        <v>448</v>
      </c>
      <c r="E55" s="17" t="s">
        <v>9</v>
      </c>
      <c r="F55" s="8" t="s">
        <v>383</v>
      </c>
      <c r="G55" s="6" t="s">
        <v>61</v>
      </c>
      <c r="H55" s="63">
        <v>3</v>
      </c>
      <c r="I55" s="616">
        <f aca="true" t="shared" si="0" ref="I55:I61">I54+TIME(0,H54,0)</f>
        <v>0.5999999999999999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62" customFormat="1" ht="16.5" customHeight="1">
      <c r="B56" s="633"/>
      <c r="C56" s="16" t="s">
        <v>346</v>
      </c>
      <c r="D56" s="6" t="s">
        <v>448</v>
      </c>
      <c r="E56" s="17" t="s">
        <v>122</v>
      </c>
      <c r="F56" s="8" t="s">
        <v>383</v>
      </c>
      <c r="G56" s="6" t="s">
        <v>141</v>
      </c>
      <c r="H56" s="63">
        <v>3</v>
      </c>
      <c r="I56" s="616">
        <f t="shared" si="0"/>
        <v>0.6020833333333332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62" customFormat="1" ht="16.5" customHeight="1">
      <c r="B57" s="633"/>
      <c r="C57" s="16" t="s">
        <v>85</v>
      </c>
      <c r="D57" s="6" t="s">
        <v>448</v>
      </c>
      <c r="E57" s="17" t="s">
        <v>124</v>
      </c>
      <c r="F57" s="8" t="s">
        <v>383</v>
      </c>
      <c r="G57" s="6" t="s">
        <v>123</v>
      </c>
      <c r="H57" s="63">
        <v>3</v>
      </c>
      <c r="I57" s="616">
        <f t="shared" si="0"/>
        <v>0.6041666666666665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62" customFormat="1" ht="16.5" customHeight="1">
      <c r="B58" s="633"/>
      <c r="C58" s="16" t="s">
        <v>86</v>
      </c>
      <c r="D58" s="6" t="s">
        <v>448</v>
      </c>
      <c r="E58" s="17" t="s">
        <v>367</v>
      </c>
      <c r="F58" s="8" t="s">
        <v>383</v>
      </c>
      <c r="G58" s="6" t="s">
        <v>289</v>
      </c>
      <c r="H58" s="63">
        <v>3</v>
      </c>
      <c r="I58" s="616">
        <f t="shared" si="0"/>
        <v>0.6062499999999998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62" customFormat="1" ht="16.5" customHeight="1">
      <c r="B59" s="633"/>
      <c r="C59" s="16" t="s">
        <v>87</v>
      </c>
      <c r="D59" s="6" t="s">
        <v>448</v>
      </c>
      <c r="E59" s="17" t="s">
        <v>616</v>
      </c>
      <c r="F59" s="8" t="s">
        <v>383</v>
      </c>
      <c r="G59" s="6" t="s">
        <v>879</v>
      </c>
      <c r="H59" s="63">
        <v>3</v>
      </c>
      <c r="I59" s="616">
        <f t="shared" si="0"/>
        <v>0.6083333333333332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62" customFormat="1" ht="16.5" customHeight="1">
      <c r="B60" s="633"/>
      <c r="C60" s="16" t="s">
        <v>491</v>
      </c>
      <c r="D60" s="6" t="s">
        <v>448</v>
      </c>
      <c r="E60" s="17" t="s">
        <v>614</v>
      </c>
      <c r="F60" s="8" t="s">
        <v>383</v>
      </c>
      <c r="G60" s="6" t="s">
        <v>611</v>
      </c>
      <c r="H60" s="63">
        <v>3</v>
      </c>
      <c r="I60" s="616">
        <f t="shared" si="0"/>
        <v>0.6104166666666665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62" customFormat="1" ht="16.5" customHeight="1">
      <c r="B61" s="633"/>
      <c r="C61" s="16" t="s">
        <v>570</v>
      </c>
      <c r="D61" s="6" t="s">
        <v>448</v>
      </c>
      <c r="E61" s="17" t="s">
        <v>121</v>
      </c>
      <c r="F61" s="8" t="s">
        <v>383</v>
      </c>
      <c r="G61" s="6" t="s">
        <v>574</v>
      </c>
      <c r="H61" s="59">
        <v>3</v>
      </c>
      <c r="I61" s="616">
        <f t="shared" si="0"/>
        <v>0.6124999999999998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2" customFormat="1" ht="16.5" customHeight="1">
      <c r="B62" s="610"/>
      <c r="C62" s="847" t="s">
        <v>325</v>
      </c>
      <c r="D62" s="611"/>
      <c r="E62" s="649" t="s">
        <v>335</v>
      </c>
      <c r="F62" s="650"/>
      <c r="G62" s="650"/>
      <c r="H62" s="613"/>
      <c r="I62" s="614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62" customFormat="1" ht="16.5" customHeight="1">
      <c r="B63" s="615"/>
      <c r="C63" s="26" t="s">
        <v>326</v>
      </c>
      <c r="D63" s="6" t="s">
        <v>448</v>
      </c>
      <c r="E63" s="607" t="s">
        <v>2</v>
      </c>
      <c r="F63" s="12" t="s">
        <v>383</v>
      </c>
      <c r="G63" s="12" t="s">
        <v>78</v>
      </c>
      <c r="H63" s="63">
        <v>2</v>
      </c>
      <c r="I63" s="616">
        <f>I61+TIME(0,H61,0)</f>
        <v>0.6145833333333331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62" customFormat="1" ht="16.5" customHeight="1">
      <c r="B64" s="615"/>
      <c r="C64" s="26" t="s">
        <v>327</v>
      </c>
      <c r="D64" s="13" t="s">
        <v>445</v>
      </c>
      <c r="E64" s="607" t="s">
        <v>79</v>
      </c>
      <c r="F64" s="12" t="s">
        <v>383</v>
      </c>
      <c r="G64" s="12" t="s">
        <v>78</v>
      </c>
      <c r="H64" s="57">
        <v>1</v>
      </c>
      <c r="I64" s="616">
        <f>I63+TIME(0,H63,0)</f>
        <v>0.615972222222222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2" customFormat="1" ht="16.5" customHeight="1">
      <c r="B65" s="615"/>
      <c r="C65" s="26" t="s">
        <v>328</v>
      </c>
      <c r="D65" s="13" t="s">
        <v>445</v>
      </c>
      <c r="E65" s="608" t="s">
        <v>618</v>
      </c>
      <c r="F65" s="12" t="s">
        <v>383</v>
      </c>
      <c r="G65" s="12" t="s">
        <v>78</v>
      </c>
      <c r="H65" s="57">
        <v>3</v>
      </c>
      <c r="I65" s="616">
        <f>I64+TIME(0,H64,0)</f>
        <v>0.6166666666666665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62" customFormat="1" ht="16.5" customHeight="1">
      <c r="B66" s="615"/>
      <c r="C66" s="26" t="s">
        <v>88</v>
      </c>
      <c r="D66" s="6" t="s">
        <v>447</v>
      </c>
      <c r="E66" s="609" t="s">
        <v>257</v>
      </c>
      <c r="F66" s="8" t="s">
        <v>383</v>
      </c>
      <c r="G66" s="8" t="s">
        <v>463</v>
      </c>
      <c r="H66" s="57"/>
      <c r="I66" s="617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75" customFormat="1" ht="16.5" customHeight="1">
      <c r="B67" s="633"/>
      <c r="C67" s="16" t="s">
        <v>571</v>
      </c>
      <c r="D67" s="274" t="s">
        <v>447</v>
      </c>
      <c r="E67" s="17" t="s">
        <v>120</v>
      </c>
      <c r="F67" s="8" t="s">
        <v>383</v>
      </c>
      <c r="G67" s="12" t="s">
        <v>565</v>
      </c>
      <c r="H67" s="227">
        <v>3</v>
      </c>
      <c r="I67" s="918">
        <f>I65+TIME(0,H65,0)</f>
        <v>0.6187499999999998</v>
      </c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  <c r="AS67" s="603"/>
      <c r="AT67" s="603"/>
      <c r="AU67" s="603"/>
      <c r="AV67" s="603"/>
      <c r="AW67" s="603"/>
      <c r="AX67" s="603"/>
      <c r="AY67" s="603"/>
      <c r="AZ67" s="603"/>
      <c r="BA67" s="603"/>
      <c r="BB67" s="603"/>
      <c r="BC67" s="603"/>
      <c r="BD67" s="603"/>
      <c r="BE67" s="603"/>
      <c r="BF67" s="603"/>
      <c r="BG67" s="603"/>
      <c r="BH67" s="603"/>
      <c r="BI67" s="603"/>
      <c r="BJ67" s="603"/>
      <c r="BK67" s="603"/>
      <c r="BL67" s="603"/>
      <c r="BM67" s="603"/>
      <c r="BN67" s="603"/>
      <c r="BO67" s="603"/>
      <c r="BP67" s="603"/>
      <c r="BQ67" s="603"/>
      <c r="BR67" s="603"/>
      <c r="BS67" s="603"/>
      <c r="BT67" s="603"/>
      <c r="BU67" s="603"/>
      <c r="BV67" s="603"/>
      <c r="BW67" s="603"/>
      <c r="BX67" s="603"/>
      <c r="BY67" s="603"/>
      <c r="BZ67" s="603"/>
      <c r="CA67" s="603"/>
      <c r="CB67" s="603"/>
      <c r="CC67" s="603"/>
      <c r="CD67" s="603"/>
      <c r="CE67" s="603"/>
      <c r="CF67" s="603"/>
      <c r="CG67" s="603"/>
      <c r="CH67" s="603"/>
      <c r="CI67" s="603"/>
      <c r="CJ67" s="603"/>
      <c r="CK67" s="603"/>
      <c r="CL67" s="603"/>
      <c r="CM67" s="603"/>
      <c r="CN67" s="603"/>
      <c r="CO67" s="603"/>
      <c r="CP67" s="603"/>
      <c r="CQ67" s="603"/>
      <c r="CR67" s="603"/>
      <c r="CS67" s="603"/>
      <c r="CT67" s="603"/>
      <c r="CU67" s="603"/>
      <c r="CV67" s="603"/>
      <c r="CW67" s="603"/>
      <c r="CX67" s="603"/>
      <c r="CY67" s="603"/>
      <c r="CZ67" s="603"/>
      <c r="DA67" s="603"/>
      <c r="DB67" s="603"/>
      <c r="DC67" s="603"/>
      <c r="DD67" s="603"/>
      <c r="DE67" s="603"/>
      <c r="DF67" s="603"/>
      <c r="DG67" s="603"/>
      <c r="DH67" s="603"/>
      <c r="DI67" s="603"/>
      <c r="DJ67" s="603"/>
      <c r="DK67" s="603"/>
      <c r="DL67" s="603"/>
      <c r="DM67" s="603"/>
      <c r="DN67" s="603"/>
      <c r="DO67" s="603"/>
      <c r="DP67" s="603"/>
      <c r="DQ67" s="603"/>
      <c r="DR67" s="603"/>
      <c r="DS67" s="603"/>
      <c r="DT67" s="603"/>
      <c r="DU67" s="603"/>
      <c r="DV67" s="603"/>
      <c r="DW67" s="603"/>
      <c r="DX67" s="603"/>
      <c r="DY67" s="603"/>
      <c r="DZ67" s="603"/>
      <c r="EA67" s="603"/>
      <c r="EB67" s="603"/>
      <c r="EC67" s="603"/>
      <c r="ED67" s="603"/>
      <c r="EE67" s="603"/>
      <c r="EF67" s="603"/>
      <c r="EG67" s="603"/>
      <c r="EH67" s="603"/>
      <c r="EI67" s="603"/>
      <c r="EJ67" s="603"/>
      <c r="EK67" s="603"/>
      <c r="EL67" s="603"/>
      <c r="EM67" s="603"/>
      <c r="EN67" s="603"/>
      <c r="EO67" s="603"/>
      <c r="EP67" s="603"/>
      <c r="EQ67" s="603"/>
      <c r="ER67" s="603"/>
      <c r="ES67" s="603"/>
      <c r="ET67" s="603"/>
      <c r="EU67" s="603"/>
      <c r="EV67" s="603"/>
      <c r="EW67" s="603"/>
      <c r="EX67" s="603"/>
      <c r="EY67" s="603"/>
      <c r="EZ67" s="603"/>
      <c r="FA67" s="603"/>
      <c r="FB67" s="603"/>
      <c r="FC67" s="603"/>
      <c r="FD67" s="603"/>
      <c r="FE67" s="603"/>
      <c r="FF67" s="603"/>
      <c r="FG67" s="603"/>
      <c r="FH67" s="603"/>
      <c r="FI67" s="603"/>
      <c r="FJ67" s="603"/>
      <c r="FK67" s="603"/>
      <c r="FL67" s="603"/>
      <c r="FM67" s="603"/>
      <c r="FN67" s="603"/>
      <c r="FO67" s="603"/>
      <c r="FP67" s="603"/>
      <c r="FQ67" s="603"/>
      <c r="FR67" s="603"/>
      <c r="FS67" s="603"/>
    </row>
    <row r="68" spans="2:175" s="262" customFormat="1" ht="16.5" customHeight="1">
      <c r="B68" s="615"/>
      <c r="C68" s="26" t="s">
        <v>89</v>
      </c>
      <c r="D68" s="12" t="s">
        <v>448</v>
      </c>
      <c r="E68" s="785" t="s">
        <v>566</v>
      </c>
      <c r="F68" s="12" t="s">
        <v>383</v>
      </c>
      <c r="G68" s="14" t="s">
        <v>128</v>
      </c>
      <c r="H68" s="63">
        <v>3</v>
      </c>
      <c r="I68" s="616">
        <f aca="true" t="shared" si="1" ref="I68:I74">I67+TIME(0,H67,0)</f>
        <v>0.6208333333333331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62" customFormat="1" ht="16.5" customHeight="1">
      <c r="B69" s="615"/>
      <c r="C69" s="26" t="s">
        <v>90</v>
      </c>
      <c r="D69" s="6" t="s">
        <v>448</v>
      </c>
      <c r="E69" s="17" t="s">
        <v>298</v>
      </c>
      <c r="F69" s="8" t="s">
        <v>383</v>
      </c>
      <c r="G69" s="8" t="s">
        <v>78</v>
      </c>
      <c r="H69" s="63">
        <v>3</v>
      </c>
      <c r="I69" s="616">
        <f t="shared" si="1"/>
        <v>0.6229166666666665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1" customFormat="1" ht="16.5" customHeight="1">
      <c r="B70" s="615"/>
      <c r="C70" s="26" t="s">
        <v>91</v>
      </c>
      <c r="D70" s="6" t="s">
        <v>448</v>
      </c>
      <c r="E70" s="18" t="s">
        <v>299</v>
      </c>
      <c r="F70" s="8" t="s">
        <v>383</v>
      </c>
      <c r="G70" s="8" t="s">
        <v>78</v>
      </c>
      <c r="H70" s="63">
        <v>3</v>
      </c>
      <c r="I70" s="616">
        <f t="shared" si="1"/>
        <v>0.6249999999999998</v>
      </c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605"/>
      <c r="AK70" s="605"/>
      <c r="AL70" s="605"/>
      <c r="AM70" s="605"/>
      <c r="AN70" s="605"/>
      <c r="AO70" s="605"/>
      <c r="AP70" s="605"/>
      <c r="AQ70" s="605"/>
      <c r="AR70" s="605"/>
      <c r="AS70" s="605"/>
      <c r="AT70" s="605"/>
      <c r="AU70" s="605"/>
      <c r="AV70" s="605"/>
      <c r="AW70" s="605"/>
      <c r="AX70" s="605"/>
      <c r="AY70" s="605"/>
      <c r="AZ70" s="605"/>
      <c r="BA70" s="605"/>
      <c r="BB70" s="605"/>
      <c r="BC70" s="605"/>
      <c r="BD70" s="605"/>
      <c r="BE70" s="605"/>
      <c r="BF70" s="605"/>
      <c r="BG70" s="605"/>
      <c r="BH70" s="605"/>
      <c r="BI70" s="605"/>
      <c r="BJ70" s="605"/>
      <c r="BK70" s="605"/>
      <c r="BL70" s="605"/>
      <c r="BM70" s="605"/>
      <c r="BN70" s="605"/>
      <c r="BO70" s="605"/>
      <c r="BP70" s="605"/>
      <c r="BQ70" s="605"/>
      <c r="BR70" s="605"/>
      <c r="BS70" s="605"/>
      <c r="BT70" s="605"/>
      <c r="BU70" s="605"/>
      <c r="BV70" s="605"/>
      <c r="BW70" s="605"/>
      <c r="BX70" s="605"/>
      <c r="BY70" s="605"/>
      <c r="BZ70" s="605"/>
      <c r="CA70" s="605"/>
      <c r="CB70" s="605"/>
      <c r="CC70" s="605"/>
      <c r="CD70" s="605"/>
      <c r="CE70" s="605"/>
      <c r="CF70" s="605"/>
      <c r="CG70" s="605"/>
      <c r="CH70" s="605"/>
      <c r="CI70" s="605"/>
      <c r="CJ70" s="605"/>
      <c r="CK70" s="605"/>
      <c r="CL70" s="605"/>
      <c r="CM70" s="605"/>
      <c r="CN70" s="605"/>
      <c r="CO70" s="605"/>
      <c r="CP70" s="605"/>
      <c r="CQ70" s="605"/>
      <c r="CR70" s="605"/>
      <c r="CS70" s="605"/>
      <c r="CT70" s="605"/>
      <c r="CU70" s="605"/>
      <c r="CV70" s="605"/>
      <c r="CW70" s="605"/>
      <c r="CX70" s="605"/>
      <c r="CY70" s="605"/>
      <c r="CZ70" s="605"/>
      <c r="DA70" s="605"/>
      <c r="DB70" s="605"/>
      <c r="DC70" s="605"/>
      <c r="DD70" s="605"/>
      <c r="DE70" s="605"/>
      <c r="DF70" s="605"/>
      <c r="DG70" s="605"/>
      <c r="DH70" s="605"/>
      <c r="DI70" s="605"/>
      <c r="DJ70" s="605"/>
      <c r="DK70" s="605"/>
      <c r="DL70" s="605"/>
      <c r="DM70" s="605"/>
      <c r="DN70" s="605"/>
      <c r="DO70" s="605"/>
      <c r="DP70" s="605"/>
      <c r="DQ70" s="605"/>
      <c r="DR70" s="605"/>
      <c r="DS70" s="605"/>
      <c r="DT70" s="605"/>
      <c r="DU70" s="605"/>
      <c r="DV70" s="605"/>
      <c r="DW70" s="605"/>
      <c r="DX70" s="605"/>
      <c r="DY70" s="605"/>
      <c r="DZ70" s="605"/>
      <c r="EA70" s="605"/>
      <c r="EB70" s="605"/>
      <c r="EC70" s="605"/>
      <c r="ED70" s="605"/>
      <c r="EE70" s="605"/>
      <c r="EF70" s="605"/>
      <c r="EG70" s="605"/>
      <c r="EH70" s="605"/>
      <c r="EI70" s="605"/>
      <c r="EJ70" s="605"/>
      <c r="EK70" s="605"/>
      <c r="EL70" s="605"/>
      <c r="EM70" s="605"/>
      <c r="EN70" s="605"/>
      <c r="EO70" s="605"/>
      <c r="EP70" s="605"/>
      <c r="EQ70" s="605"/>
      <c r="ER70" s="605"/>
      <c r="ES70" s="605"/>
      <c r="ET70" s="605"/>
      <c r="EU70" s="605"/>
      <c r="EV70" s="605"/>
      <c r="EW70" s="605"/>
      <c r="EX70" s="605"/>
      <c r="EY70" s="605"/>
      <c r="EZ70" s="605"/>
      <c r="FA70" s="605"/>
      <c r="FB70" s="605"/>
      <c r="FC70" s="605"/>
      <c r="FD70" s="605"/>
      <c r="FE70" s="605"/>
      <c r="FF70" s="605"/>
      <c r="FG70" s="605"/>
      <c r="FH70" s="605"/>
      <c r="FI70" s="605"/>
      <c r="FJ70" s="605"/>
      <c r="FK70" s="605"/>
      <c r="FL70" s="605"/>
      <c r="FM70" s="605"/>
      <c r="FN70" s="605"/>
      <c r="FO70" s="605"/>
      <c r="FP70" s="605"/>
      <c r="FQ70" s="605"/>
      <c r="FR70" s="605"/>
      <c r="FS70" s="605"/>
    </row>
    <row r="71" spans="2:175" s="221" customFormat="1" ht="16.5" customHeight="1">
      <c r="B71" s="615"/>
      <c r="C71" s="26" t="s">
        <v>127</v>
      </c>
      <c r="D71" s="6" t="s">
        <v>448</v>
      </c>
      <c r="E71" s="18" t="s">
        <v>300</v>
      </c>
      <c r="F71" s="8" t="s">
        <v>383</v>
      </c>
      <c r="G71" s="8" t="s">
        <v>78</v>
      </c>
      <c r="H71" s="63">
        <v>3</v>
      </c>
      <c r="I71" s="616">
        <f t="shared" si="1"/>
        <v>0.6270833333333331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</row>
    <row r="72" spans="2:175" s="221" customFormat="1" ht="16.5" customHeight="1">
      <c r="B72" s="615"/>
      <c r="C72" s="26" t="s">
        <v>125</v>
      </c>
      <c r="D72" s="12" t="s">
        <v>448</v>
      </c>
      <c r="E72" s="785" t="s">
        <v>126</v>
      </c>
      <c r="F72" s="12" t="s">
        <v>383</v>
      </c>
      <c r="G72" s="14" t="s">
        <v>78</v>
      </c>
      <c r="H72" s="63">
        <v>3</v>
      </c>
      <c r="I72" s="616">
        <f t="shared" si="1"/>
        <v>0.6291666666666664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</row>
    <row r="73" spans="2:175" s="262" customFormat="1" ht="16.5" customHeight="1">
      <c r="B73" s="615"/>
      <c r="C73" s="26" t="s">
        <v>572</v>
      </c>
      <c r="D73" s="12" t="s">
        <v>448</v>
      </c>
      <c r="E73" s="785" t="s">
        <v>567</v>
      </c>
      <c r="F73" s="12" t="s">
        <v>383</v>
      </c>
      <c r="G73" s="14" t="s">
        <v>568</v>
      </c>
      <c r="H73" s="63">
        <v>3</v>
      </c>
      <c r="I73" s="616">
        <f t="shared" si="1"/>
        <v>0.6312499999999998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2" customFormat="1" ht="16.5" customHeight="1">
      <c r="B74" s="667"/>
      <c r="C74" s="848" t="s">
        <v>573</v>
      </c>
      <c r="D74" s="618" t="s">
        <v>448</v>
      </c>
      <c r="E74" s="619" t="s">
        <v>615</v>
      </c>
      <c r="F74" s="618" t="s">
        <v>383</v>
      </c>
      <c r="G74" s="620" t="s">
        <v>569</v>
      </c>
      <c r="H74" s="621">
        <v>3</v>
      </c>
      <c r="I74" s="622">
        <f t="shared" si="1"/>
        <v>0.6333333333333331</v>
      </c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62" customFormat="1" ht="16.5" customHeight="1">
      <c r="B75" s="610"/>
      <c r="C75" s="847" t="s">
        <v>81</v>
      </c>
      <c r="D75" s="611"/>
      <c r="E75" s="649" t="s">
        <v>338</v>
      </c>
      <c r="F75" s="650"/>
      <c r="G75" s="650"/>
      <c r="H75" s="613"/>
      <c r="I75" s="614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62" customFormat="1" ht="16.5" customHeight="1">
      <c r="B76" s="636"/>
      <c r="C76" s="5" t="s">
        <v>82</v>
      </c>
      <c r="D76" s="6" t="s">
        <v>448</v>
      </c>
      <c r="E76" s="17" t="s">
        <v>53</v>
      </c>
      <c r="F76" s="8" t="s">
        <v>383</v>
      </c>
      <c r="G76" s="8" t="s">
        <v>176</v>
      </c>
      <c r="H76" s="63">
        <v>3</v>
      </c>
      <c r="I76" s="616">
        <f>I74+TIME(0,H74,0)</f>
        <v>0.6354166666666664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2" customFormat="1" ht="16.5" customHeight="1">
      <c r="B77" s="623"/>
      <c r="C77" s="846" t="s">
        <v>83</v>
      </c>
      <c r="D77" s="624" t="s">
        <v>448</v>
      </c>
      <c r="E77" s="625" t="s">
        <v>129</v>
      </c>
      <c r="F77" s="626" t="s">
        <v>383</v>
      </c>
      <c r="G77" s="626" t="s">
        <v>176</v>
      </c>
      <c r="H77" s="621"/>
      <c r="I77" s="622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9" s="262" customFormat="1" ht="16.5" customHeight="1">
      <c r="B78" s="266"/>
      <c r="C78" s="266"/>
      <c r="D78" s="263"/>
      <c r="E78" s="535"/>
      <c r="F78" s="264"/>
      <c r="G78" s="264"/>
      <c r="H78" s="265"/>
      <c r="I78" s="226"/>
    </row>
    <row r="79" spans="2:175" s="262" customFormat="1" ht="16.5" customHeight="1">
      <c r="B79" s="627"/>
      <c r="C79" s="851">
        <v>8</v>
      </c>
      <c r="D79" s="628" t="s">
        <v>448</v>
      </c>
      <c r="E79" s="655" t="s">
        <v>302</v>
      </c>
      <c r="F79" s="629" t="s">
        <v>383</v>
      </c>
      <c r="G79" s="629" t="s">
        <v>212</v>
      </c>
      <c r="H79" s="630">
        <v>4</v>
      </c>
      <c r="I79" s="631">
        <f>I76+TIME(0,H76,0)</f>
        <v>0.6374999999999997</v>
      </c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</row>
    <row r="80" spans="2:175" s="262" customFormat="1" ht="16.5" customHeight="1">
      <c r="B80" s="266"/>
      <c r="C80" s="266"/>
      <c r="D80" s="263"/>
      <c r="E80" s="535"/>
      <c r="F80" s="264"/>
      <c r="G80" s="264"/>
      <c r="H80" s="265"/>
      <c r="I80" s="226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62" customFormat="1" ht="16.5" customHeight="1">
      <c r="B81" s="627"/>
      <c r="C81" s="851">
        <v>9</v>
      </c>
      <c r="D81" s="628" t="s">
        <v>448</v>
      </c>
      <c r="E81" s="656" t="s">
        <v>558</v>
      </c>
      <c r="F81" s="629" t="s">
        <v>383</v>
      </c>
      <c r="G81" s="628" t="s">
        <v>877</v>
      </c>
      <c r="H81" s="630">
        <v>4</v>
      </c>
      <c r="I81" s="631">
        <f>I79+TIME(0,H79,0)</f>
        <v>0.6402777777777775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62" customFormat="1" ht="16.5" customHeight="1">
      <c r="B82" s="266"/>
      <c r="C82" s="266"/>
      <c r="D82" s="263"/>
      <c r="E82" s="270"/>
      <c r="F82" s="264"/>
      <c r="G82" s="263"/>
      <c r="H82" s="265"/>
      <c r="I82" s="226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</row>
    <row r="83" spans="2:175" s="221" customFormat="1" ht="16.5" customHeight="1">
      <c r="B83" s="627"/>
      <c r="C83" s="851">
        <v>10</v>
      </c>
      <c r="D83" s="628" t="s">
        <v>448</v>
      </c>
      <c r="E83" s="656" t="s">
        <v>437</v>
      </c>
      <c r="F83" s="629" t="s">
        <v>385</v>
      </c>
      <c r="G83" s="628" t="s">
        <v>462</v>
      </c>
      <c r="H83" s="630">
        <v>4</v>
      </c>
      <c r="I83" s="631">
        <f>I81+TIME(0,H81,0)</f>
        <v>0.6430555555555553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2:175" s="221" customFormat="1" ht="16.5" customHeight="1">
      <c r="B84" s="266"/>
      <c r="C84" s="266"/>
      <c r="D84" s="263"/>
      <c r="E84" s="270"/>
      <c r="F84" s="264"/>
      <c r="G84" s="263"/>
      <c r="H84" s="265"/>
      <c r="I84" s="226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</row>
    <row r="85" spans="2:175" s="221" customFormat="1" ht="16.5" customHeight="1">
      <c r="B85" s="632"/>
      <c r="C85" s="852">
        <v>11</v>
      </c>
      <c r="D85" s="611" t="s">
        <v>445</v>
      </c>
      <c r="E85" s="657" t="s">
        <v>563</v>
      </c>
      <c r="F85" s="650"/>
      <c r="G85" s="658"/>
      <c r="H85" s="613">
        <v>0</v>
      </c>
      <c r="I85" s="614">
        <f>I83+TIME(0,H83,0)</f>
        <v>0.645833333333333</v>
      </c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</row>
    <row r="86" spans="2:175" s="221" customFormat="1" ht="16.5" customHeight="1">
      <c r="B86" s="637"/>
      <c r="C86" s="11"/>
      <c r="D86" s="12"/>
      <c r="E86" s="10"/>
      <c r="F86" s="12"/>
      <c r="G86" s="14"/>
      <c r="H86" s="57"/>
      <c r="I86" s="664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</row>
    <row r="87" spans="2:175" s="221" customFormat="1" ht="16.5" customHeight="1">
      <c r="B87" s="633"/>
      <c r="C87" s="16"/>
      <c r="D87" s="12"/>
      <c r="E87" s="13" t="s">
        <v>449</v>
      </c>
      <c r="F87" s="10"/>
      <c r="G87" s="10"/>
      <c r="H87" s="65">
        <v>30</v>
      </c>
      <c r="I87" s="616">
        <f>I85+TIME(0,H85,0)</f>
        <v>0.645833333333333</v>
      </c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</row>
    <row r="88" spans="1:175" s="291" customFormat="1" ht="16.5" customHeight="1">
      <c r="A88" s="791"/>
      <c r="B88" s="633"/>
      <c r="C88" s="16"/>
      <c r="D88" s="12"/>
      <c r="E88" s="13"/>
      <c r="F88" s="10"/>
      <c r="G88" s="10"/>
      <c r="H88" s="65"/>
      <c r="I88" s="616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790"/>
      <c r="W88" s="790"/>
      <c r="X88" s="790"/>
      <c r="Y88" s="790"/>
      <c r="Z88" s="790"/>
      <c r="AA88" s="790"/>
      <c r="AB88" s="790"/>
      <c r="AC88" s="790"/>
      <c r="AD88" s="790"/>
      <c r="AE88" s="790"/>
      <c r="AF88" s="790"/>
      <c r="AG88" s="790"/>
      <c r="AH88" s="790"/>
      <c r="AI88" s="790"/>
      <c r="AJ88" s="790"/>
      <c r="AK88" s="790"/>
      <c r="AL88" s="790"/>
      <c r="AM88" s="790"/>
      <c r="AN88" s="790"/>
      <c r="AO88" s="790"/>
      <c r="AP88" s="790"/>
      <c r="AQ88" s="790"/>
      <c r="AR88" s="790"/>
      <c r="AS88" s="790"/>
      <c r="AT88" s="790"/>
      <c r="AU88" s="790"/>
      <c r="AV88" s="790"/>
      <c r="AW88" s="790"/>
      <c r="AX88" s="790"/>
      <c r="AY88" s="790"/>
      <c r="AZ88" s="790"/>
      <c r="BA88" s="790"/>
      <c r="BB88" s="790"/>
      <c r="BC88" s="790"/>
      <c r="BD88" s="790"/>
      <c r="BE88" s="790"/>
      <c r="BF88" s="790"/>
      <c r="BG88" s="790"/>
      <c r="BH88" s="790"/>
      <c r="BI88" s="790"/>
      <c r="BJ88" s="790"/>
      <c r="BK88" s="790"/>
      <c r="BL88" s="790"/>
      <c r="BM88" s="790"/>
      <c r="BN88" s="790"/>
      <c r="BO88" s="790"/>
      <c r="BP88" s="790"/>
      <c r="BQ88" s="790"/>
      <c r="BR88" s="790"/>
      <c r="BS88" s="790"/>
      <c r="BT88" s="790"/>
      <c r="BU88" s="790"/>
      <c r="BV88" s="790"/>
      <c r="BW88" s="790"/>
      <c r="BX88" s="790"/>
      <c r="BY88" s="790"/>
      <c r="BZ88" s="790"/>
      <c r="CA88" s="790"/>
      <c r="CB88" s="790"/>
      <c r="CC88" s="790"/>
      <c r="CD88" s="790"/>
      <c r="CE88" s="790"/>
      <c r="CF88" s="790"/>
      <c r="CG88" s="790"/>
      <c r="CH88" s="790"/>
      <c r="CI88" s="790"/>
      <c r="CJ88" s="790"/>
      <c r="CK88" s="790"/>
      <c r="CL88" s="790"/>
      <c r="CM88" s="790"/>
      <c r="CN88" s="790"/>
      <c r="CO88" s="790"/>
      <c r="CP88" s="790"/>
      <c r="CQ88" s="790"/>
      <c r="CR88" s="790"/>
      <c r="CS88" s="790"/>
      <c r="CT88" s="790"/>
      <c r="CU88" s="790"/>
      <c r="CV88" s="790"/>
      <c r="CW88" s="790"/>
      <c r="CX88" s="790"/>
      <c r="CY88" s="790"/>
      <c r="CZ88" s="790"/>
      <c r="DA88" s="790"/>
      <c r="DB88" s="790"/>
      <c r="DC88" s="790"/>
      <c r="DD88" s="790"/>
      <c r="DE88" s="790"/>
      <c r="DF88" s="790"/>
      <c r="DG88" s="790"/>
      <c r="DH88" s="790"/>
      <c r="DI88" s="790"/>
      <c r="DJ88" s="790"/>
      <c r="DK88" s="790"/>
      <c r="DL88" s="790"/>
      <c r="DM88" s="790"/>
      <c r="DN88" s="790"/>
      <c r="DO88" s="790"/>
      <c r="DP88" s="790"/>
      <c r="DQ88" s="790"/>
      <c r="DR88" s="790"/>
      <c r="DS88" s="790"/>
      <c r="DT88" s="790"/>
      <c r="DU88" s="790"/>
      <c r="DV88" s="790"/>
      <c r="DW88" s="790"/>
      <c r="DX88" s="790"/>
      <c r="DY88" s="790"/>
      <c r="DZ88" s="790"/>
      <c r="EA88" s="790"/>
      <c r="EB88" s="790"/>
      <c r="EC88" s="790"/>
      <c r="ED88" s="790"/>
      <c r="EE88" s="790"/>
      <c r="EF88" s="790"/>
      <c r="EG88" s="790"/>
      <c r="EH88" s="790"/>
      <c r="EI88" s="790"/>
      <c r="EJ88" s="790"/>
      <c r="EK88" s="790"/>
      <c r="EL88" s="790"/>
      <c r="EM88" s="790"/>
      <c r="EN88" s="790"/>
      <c r="EO88" s="790"/>
      <c r="EP88" s="790"/>
      <c r="EQ88" s="790"/>
      <c r="ER88" s="790"/>
      <c r="ES88" s="790"/>
      <c r="ET88" s="790"/>
      <c r="EU88" s="790"/>
      <c r="EV88" s="790"/>
      <c r="EW88" s="790"/>
      <c r="EX88" s="790"/>
      <c r="EY88" s="790"/>
      <c r="EZ88" s="790"/>
      <c r="FA88" s="790"/>
      <c r="FB88" s="790"/>
      <c r="FC88" s="790"/>
      <c r="FD88" s="790"/>
      <c r="FE88" s="790"/>
      <c r="FF88" s="790"/>
      <c r="FG88" s="790"/>
      <c r="FH88" s="790"/>
      <c r="FI88" s="790"/>
      <c r="FJ88" s="790"/>
      <c r="FK88" s="790"/>
      <c r="FL88" s="790"/>
      <c r="FM88" s="790"/>
      <c r="FN88" s="790"/>
      <c r="FO88" s="790"/>
      <c r="FP88" s="790"/>
      <c r="FQ88" s="790"/>
      <c r="FR88" s="790"/>
      <c r="FS88" s="790"/>
    </row>
    <row r="89" spans="1:175" s="37" customFormat="1" ht="16.5" customHeight="1">
      <c r="A89" s="30"/>
      <c r="B89" s="634"/>
      <c r="C89" s="853"/>
      <c r="D89" s="618"/>
      <c r="E89" s="659" t="s">
        <v>564</v>
      </c>
      <c r="F89" s="660"/>
      <c r="G89" s="660"/>
      <c r="H89" s="635"/>
      <c r="I89" s="622">
        <f>I87+TIME(0,H87,0)</f>
        <v>0.6666666666666664</v>
      </c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4"/>
      <c r="AL89" s="604"/>
      <c r="AM89" s="604"/>
      <c r="AN89" s="604"/>
      <c r="AO89" s="604"/>
      <c r="AP89" s="604"/>
      <c r="AQ89" s="604"/>
      <c r="AR89" s="604"/>
      <c r="AS89" s="604"/>
      <c r="AT89" s="604"/>
      <c r="AU89" s="604"/>
      <c r="AV89" s="604"/>
      <c r="AW89" s="604"/>
      <c r="AX89" s="604"/>
      <c r="AY89" s="604"/>
      <c r="AZ89" s="604"/>
      <c r="BA89" s="604"/>
      <c r="BB89" s="604"/>
      <c r="BC89" s="604"/>
      <c r="BD89" s="604"/>
      <c r="BE89" s="604"/>
      <c r="BF89" s="604"/>
      <c r="BG89" s="604"/>
      <c r="BH89" s="604"/>
      <c r="BI89" s="604"/>
      <c r="BJ89" s="604"/>
      <c r="BK89" s="604"/>
      <c r="BL89" s="604"/>
      <c r="BM89" s="604"/>
      <c r="BN89" s="604"/>
      <c r="BO89" s="604"/>
      <c r="BP89" s="604"/>
      <c r="BQ89" s="604"/>
      <c r="BR89" s="604"/>
      <c r="BS89" s="604"/>
      <c r="BT89" s="604"/>
      <c r="BU89" s="604"/>
      <c r="BV89" s="604"/>
      <c r="BW89" s="604"/>
      <c r="BX89" s="604"/>
      <c r="BY89" s="604"/>
      <c r="BZ89" s="604"/>
      <c r="CA89" s="604"/>
      <c r="CB89" s="604"/>
      <c r="CC89" s="604"/>
      <c r="CD89" s="604"/>
      <c r="CE89" s="604"/>
      <c r="CF89" s="604"/>
      <c r="CG89" s="604"/>
      <c r="CH89" s="604"/>
      <c r="CI89" s="604"/>
      <c r="CJ89" s="604"/>
      <c r="CK89" s="604"/>
      <c r="CL89" s="604"/>
      <c r="CM89" s="604"/>
      <c r="CN89" s="604"/>
      <c r="CO89" s="604"/>
      <c r="CP89" s="604"/>
      <c r="CQ89" s="604"/>
      <c r="CR89" s="604"/>
      <c r="CS89" s="604"/>
      <c r="CT89" s="604"/>
      <c r="CU89" s="604"/>
      <c r="CV89" s="604"/>
      <c r="CW89" s="604"/>
      <c r="CX89" s="604"/>
      <c r="CY89" s="604"/>
      <c r="CZ89" s="604"/>
      <c r="DA89" s="604"/>
      <c r="DB89" s="604"/>
      <c r="DC89" s="604"/>
      <c r="DD89" s="604"/>
      <c r="DE89" s="604"/>
      <c r="DF89" s="604"/>
      <c r="DG89" s="604"/>
      <c r="DH89" s="604"/>
      <c r="DI89" s="604"/>
      <c r="DJ89" s="604"/>
      <c r="DK89" s="604"/>
      <c r="DL89" s="604"/>
      <c r="DM89" s="604"/>
      <c r="DN89" s="604"/>
      <c r="DO89" s="604"/>
      <c r="DP89" s="604"/>
      <c r="DQ89" s="604"/>
      <c r="DR89" s="604"/>
      <c r="DS89" s="604"/>
      <c r="DT89" s="604"/>
      <c r="DU89" s="604"/>
      <c r="DV89" s="604"/>
      <c r="DW89" s="604"/>
      <c r="DX89" s="604"/>
      <c r="DY89" s="604"/>
      <c r="DZ89" s="604"/>
      <c r="EA89" s="604"/>
      <c r="EB89" s="604"/>
      <c r="EC89" s="604"/>
      <c r="ED89" s="604"/>
      <c r="EE89" s="604"/>
      <c r="EF89" s="604"/>
      <c r="EG89" s="604"/>
      <c r="EH89" s="604"/>
      <c r="EI89" s="604"/>
      <c r="EJ89" s="604"/>
      <c r="EK89" s="604"/>
      <c r="EL89" s="604"/>
      <c r="EM89" s="604"/>
      <c r="EN89" s="604"/>
      <c r="EO89" s="604"/>
      <c r="EP89" s="604"/>
      <c r="EQ89" s="604"/>
      <c r="ER89" s="604"/>
      <c r="ES89" s="604"/>
      <c r="ET89" s="604"/>
      <c r="EU89" s="604"/>
      <c r="EV89" s="604"/>
      <c r="EW89" s="604"/>
      <c r="EX89" s="604"/>
      <c r="EY89" s="604"/>
      <c r="EZ89" s="604"/>
      <c r="FA89" s="604"/>
      <c r="FB89" s="604"/>
      <c r="FC89" s="604"/>
      <c r="FD89" s="604"/>
      <c r="FE89" s="604"/>
      <c r="FF89" s="604"/>
      <c r="FG89" s="604"/>
      <c r="FH89" s="604"/>
      <c r="FI89" s="604"/>
      <c r="FJ89" s="604"/>
      <c r="FK89" s="604"/>
      <c r="FL89" s="604"/>
      <c r="FM89" s="604"/>
      <c r="FN89" s="604"/>
      <c r="FO89" s="604"/>
      <c r="FP89" s="604"/>
      <c r="FQ89" s="604"/>
      <c r="FR89" s="604"/>
      <c r="FS89" s="604"/>
    </row>
    <row r="90" spans="1:175" s="37" customFormat="1" ht="16.5" customHeight="1">
      <c r="A90" s="792"/>
      <c r="B90" s="222"/>
      <c r="C90" s="222"/>
      <c r="D90" s="223"/>
      <c r="E90" s="224"/>
      <c r="F90" s="221"/>
      <c r="G90" s="221"/>
      <c r="H90" s="225"/>
      <c r="I90" s="226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  <c r="AV90" s="604"/>
      <c r="AW90" s="604"/>
      <c r="AX90" s="604"/>
      <c r="AY90" s="604"/>
      <c r="AZ90" s="604"/>
      <c r="BA90" s="604"/>
      <c r="BB90" s="604"/>
      <c r="BC90" s="604"/>
      <c r="BD90" s="604"/>
      <c r="BE90" s="604"/>
      <c r="BF90" s="604"/>
      <c r="BG90" s="604"/>
      <c r="BH90" s="604"/>
      <c r="BI90" s="604"/>
      <c r="BJ90" s="604"/>
      <c r="BK90" s="604"/>
      <c r="BL90" s="604"/>
      <c r="BM90" s="604"/>
      <c r="BN90" s="604"/>
      <c r="BO90" s="604"/>
      <c r="BP90" s="604"/>
      <c r="BQ90" s="604"/>
      <c r="BR90" s="604"/>
      <c r="BS90" s="604"/>
      <c r="BT90" s="604"/>
      <c r="BU90" s="604"/>
      <c r="BV90" s="604"/>
      <c r="BW90" s="604"/>
      <c r="BX90" s="604"/>
      <c r="BY90" s="604"/>
      <c r="BZ90" s="604"/>
      <c r="CA90" s="604"/>
      <c r="CB90" s="604"/>
      <c r="CC90" s="604"/>
      <c r="CD90" s="604"/>
      <c r="CE90" s="604"/>
      <c r="CF90" s="604"/>
      <c r="CG90" s="604"/>
      <c r="CH90" s="604"/>
      <c r="CI90" s="604"/>
      <c r="CJ90" s="604"/>
      <c r="CK90" s="604"/>
      <c r="CL90" s="604"/>
      <c r="CM90" s="604"/>
      <c r="CN90" s="604"/>
      <c r="CO90" s="604"/>
      <c r="CP90" s="604"/>
      <c r="CQ90" s="604"/>
      <c r="CR90" s="604"/>
      <c r="CS90" s="604"/>
      <c r="CT90" s="604"/>
      <c r="CU90" s="604"/>
      <c r="CV90" s="604"/>
      <c r="CW90" s="604"/>
      <c r="CX90" s="604"/>
      <c r="CY90" s="604"/>
      <c r="CZ90" s="604"/>
      <c r="DA90" s="604"/>
      <c r="DB90" s="604"/>
      <c r="DC90" s="604"/>
      <c r="DD90" s="604"/>
      <c r="DE90" s="604"/>
      <c r="DF90" s="604"/>
      <c r="DG90" s="604"/>
      <c r="DH90" s="604"/>
      <c r="DI90" s="604"/>
      <c r="DJ90" s="604"/>
      <c r="DK90" s="604"/>
      <c r="DL90" s="604"/>
      <c r="DM90" s="604"/>
      <c r="DN90" s="604"/>
      <c r="DO90" s="604"/>
      <c r="DP90" s="604"/>
      <c r="DQ90" s="604"/>
      <c r="DR90" s="604"/>
      <c r="DS90" s="604"/>
      <c r="DT90" s="604"/>
      <c r="DU90" s="604"/>
      <c r="DV90" s="604"/>
      <c r="DW90" s="604"/>
      <c r="DX90" s="604"/>
      <c r="DY90" s="604"/>
      <c r="DZ90" s="604"/>
      <c r="EA90" s="604"/>
      <c r="EB90" s="604"/>
      <c r="EC90" s="604"/>
      <c r="ED90" s="604"/>
      <c r="EE90" s="604"/>
      <c r="EF90" s="604"/>
      <c r="EG90" s="604"/>
      <c r="EH90" s="604"/>
      <c r="EI90" s="604"/>
      <c r="EJ90" s="604"/>
      <c r="EK90" s="604"/>
      <c r="EL90" s="604"/>
      <c r="EM90" s="604"/>
      <c r="EN90" s="604"/>
      <c r="EO90" s="604"/>
      <c r="EP90" s="604"/>
      <c r="EQ90" s="604"/>
      <c r="ER90" s="604"/>
      <c r="ES90" s="604"/>
      <c r="ET90" s="604"/>
      <c r="EU90" s="604"/>
      <c r="EV90" s="604"/>
      <c r="EW90" s="604"/>
      <c r="EX90" s="604"/>
      <c r="EY90" s="604"/>
      <c r="EZ90" s="604"/>
      <c r="FA90" s="604"/>
      <c r="FB90" s="604"/>
      <c r="FC90" s="604"/>
      <c r="FD90" s="604"/>
      <c r="FE90" s="604"/>
      <c r="FF90" s="604"/>
      <c r="FG90" s="604"/>
      <c r="FH90" s="604"/>
      <c r="FI90" s="604"/>
      <c r="FJ90" s="604"/>
      <c r="FK90" s="604"/>
      <c r="FL90" s="604"/>
      <c r="FM90" s="604"/>
      <c r="FN90" s="604"/>
      <c r="FO90" s="604"/>
      <c r="FP90" s="604"/>
      <c r="FQ90" s="604"/>
      <c r="FR90" s="604"/>
      <c r="FS90" s="604"/>
    </row>
    <row r="91" spans="1:175" s="786" customFormat="1" ht="16.5" customHeight="1">
      <c r="A91" s="792"/>
      <c r="B91" s="854"/>
      <c r="C91" s="855"/>
      <c r="D91" s="855"/>
      <c r="E91" s="855"/>
      <c r="F91" s="855"/>
      <c r="G91" s="855"/>
      <c r="H91" s="855"/>
      <c r="I91" s="856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  <c r="AV91" s="604"/>
      <c r="AW91" s="604"/>
      <c r="AX91" s="604"/>
      <c r="AY91" s="604"/>
      <c r="AZ91" s="604"/>
      <c r="BA91" s="604"/>
      <c r="BB91" s="604"/>
      <c r="BC91" s="604"/>
      <c r="BD91" s="604"/>
      <c r="BE91" s="604"/>
      <c r="BF91" s="604"/>
      <c r="BG91" s="604"/>
      <c r="BH91" s="604"/>
      <c r="BI91" s="604"/>
      <c r="BJ91" s="604"/>
      <c r="BK91" s="604"/>
      <c r="BL91" s="604"/>
      <c r="BM91" s="604"/>
      <c r="BN91" s="604"/>
      <c r="BO91" s="604"/>
      <c r="BP91" s="604"/>
      <c r="BQ91" s="604"/>
      <c r="BR91" s="604"/>
      <c r="BS91" s="604"/>
      <c r="BT91" s="604"/>
      <c r="BU91" s="604"/>
      <c r="BV91" s="604"/>
      <c r="BW91" s="604"/>
      <c r="BX91" s="604"/>
      <c r="BY91" s="604"/>
      <c r="BZ91" s="604"/>
      <c r="CA91" s="604"/>
      <c r="CB91" s="604"/>
      <c r="CC91" s="604"/>
      <c r="CD91" s="604"/>
      <c r="CE91" s="604"/>
      <c r="CF91" s="604"/>
      <c r="CG91" s="604"/>
      <c r="CH91" s="604"/>
      <c r="CI91" s="604"/>
      <c r="CJ91" s="604"/>
      <c r="CK91" s="604"/>
      <c r="CL91" s="604"/>
      <c r="CM91" s="604"/>
      <c r="CN91" s="604"/>
      <c r="CO91" s="604"/>
      <c r="CP91" s="604"/>
      <c r="CQ91" s="604"/>
      <c r="CR91" s="604"/>
      <c r="CS91" s="604"/>
      <c r="CT91" s="604"/>
      <c r="CU91" s="604"/>
      <c r="CV91" s="604"/>
      <c r="CW91" s="604"/>
      <c r="CX91" s="604"/>
      <c r="CY91" s="604"/>
      <c r="CZ91" s="604"/>
      <c r="DA91" s="604"/>
      <c r="DB91" s="604"/>
      <c r="DC91" s="604"/>
      <c r="DD91" s="604"/>
      <c r="DE91" s="604"/>
      <c r="DF91" s="604"/>
      <c r="DG91" s="604"/>
      <c r="DH91" s="604"/>
      <c r="DI91" s="604"/>
      <c r="DJ91" s="604"/>
      <c r="DK91" s="604"/>
      <c r="DL91" s="604"/>
      <c r="DM91" s="604"/>
      <c r="DN91" s="604"/>
      <c r="DO91" s="604"/>
      <c r="DP91" s="604"/>
      <c r="DQ91" s="604"/>
      <c r="DR91" s="604"/>
      <c r="DS91" s="604"/>
      <c r="DT91" s="604"/>
      <c r="DU91" s="604"/>
      <c r="DV91" s="604"/>
      <c r="DW91" s="604"/>
      <c r="DX91" s="604"/>
      <c r="DY91" s="604"/>
      <c r="DZ91" s="604"/>
      <c r="EA91" s="604"/>
      <c r="EB91" s="604"/>
      <c r="EC91" s="604"/>
      <c r="ED91" s="604"/>
      <c r="EE91" s="604"/>
      <c r="EF91" s="604"/>
      <c r="EG91" s="604"/>
      <c r="EH91" s="604"/>
      <c r="EI91" s="604"/>
      <c r="EJ91" s="604"/>
      <c r="EK91" s="604"/>
      <c r="EL91" s="604"/>
      <c r="EM91" s="604"/>
      <c r="EN91" s="604"/>
      <c r="EO91" s="604"/>
      <c r="EP91" s="604"/>
      <c r="EQ91" s="604"/>
      <c r="ER91" s="604"/>
      <c r="ES91" s="604"/>
      <c r="ET91" s="604"/>
      <c r="EU91" s="604"/>
      <c r="EV91" s="604"/>
      <c r="EW91" s="604"/>
      <c r="EX91" s="604"/>
      <c r="EY91" s="604"/>
      <c r="EZ91" s="604"/>
      <c r="FA91" s="604"/>
      <c r="FB91" s="604"/>
      <c r="FC91" s="604"/>
      <c r="FD91" s="604"/>
      <c r="FE91" s="604"/>
      <c r="FF91" s="604"/>
      <c r="FG91" s="604"/>
      <c r="FH91" s="604"/>
      <c r="FI91" s="604"/>
      <c r="FJ91" s="604"/>
      <c r="FK91" s="604"/>
      <c r="FL91" s="604"/>
      <c r="FM91" s="604"/>
      <c r="FN91" s="604"/>
      <c r="FO91" s="604"/>
      <c r="FP91" s="604"/>
      <c r="FQ91" s="604"/>
      <c r="FR91" s="604"/>
      <c r="FS91" s="604"/>
    </row>
    <row r="92" spans="1:175" s="37" customFormat="1" ht="16.5" customHeight="1">
      <c r="A92" s="792"/>
      <c r="B92" s="857"/>
      <c r="C92" s="80"/>
      <c r="D92" s="36"/>
      <c r="E92" s="36"/>
      <c r="F92" s="36"/>
      <c r="G92" s="36"/>
      <c r="H92" s="36"/>
      <c r="I92" s="79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4"/>
      <c r="AQ92" s="604"/>
      <c r="AR92" s="604"/>
      <c r="AS92" s="604"/>
      <c r="AT92" s="604"/>
      <c r="AU92" s="604"/>
      <c r="AV92" s="604"/>
      <c r="AW92" s="604"/>
      <c r="AX92" s="604"/>
      <c r="AY92" s="604"/>
      <c r="AZ92" s="604"/>
      <c r="BA92" s="604"/>
      <c r="BB92" s="604"/>
      <c r="BC92" s="604"/>
      <c r="BD92" s="604"/>
      <c r="BE92" s="604"/>
      <c r="BF92" s="604"/>
      <c r="BG92" s="604"/>
      <c r="BH92" s="604"/>
      <c r="BI92" s="604"/>
      <c r="BJ92" s="604"/>
      <c r="BK92" s="604"/>
      <c r="BL92" s="604"/>
      <c r="BM92" s="604"/>
      <c r="BN92" s="604"/>
      <c r="BO92" s="604"/>
      <c r="BP92" s="604"/>
      <c r="BQ92" s="604"/>
      <c r="BR92" s="604"/>
      <c r="BS92" s="604"/>
      <c r="BT92" s="604"/>
      <c r="BU92" s="604"/>
      <c r="BV92" s="604"/>
      <c r="BW92" s="604"/>
      <c r="BX92" s="604"/>
      <c r="BY92" s="604"/>
      <c r="BZ92" s="604"/>
      <c r="CA92" s="604"/>
      <c r="CB92" s="604"/>
      <c r="CC92" s="604"/>
      <c r="CD92" s="604"/>
      <c r="CE92" s="604"/>
      <c r="CF92" s="604"/>
      <c r="CG92" s="604"/>
      <c r="CH92" s="604"/>
      <c r="CI92" s="604"/>
      <c r="CJ92" s="604"/>
      <c r="CK92" s="604"/>
      <c r="CL92" s="604"/>
      <c r="CM92" s="604"/>
      <c r="CN92" s="604"/>
      <c r="CO92" s="604"/>
      <c r="CP92" s="604"/>
      <c r="CQ92" s="604"/>
      <c r="CR92" s="604"/>
      <c r="CS92" s="604"/>
      <c r="CT92" s="604"/>
      <c r="CU92" s="604"/>
      <c r="CV92" s="604"/>
      <c r="CW92" s="604"/>
      <c r="CX92" s="604"/>
      <c r="CY92" s="604"/>
      <c r="CZ92" s="604"/>
      <c r="DA92" s="604"/>
      <c r="DB92" s="604"/>
      <c r="DC92" s="604"/>
      <c r="DD92" s="604"/>
      <c r="DE92" s="604"/>
      <c r="DF92" s="604"/>
      <c r="DG92" s="604"/>
      <c r="DH92" s="604"/>
      <c r="DI92" s="604"/>
      <c r="DJ92" s="604"/>
      <c r="DK92" s="604"/>
      <c r="DL92" s="604"/>
      <c r="DM92" s="604"/>
      <c r="DN92" s="604"/>
      <c r="DO92" s="604"/>
      <c r="DP92" s="604"/>
      <c r="DQ92" s="604"/>
      <c r="DR92" s="604"/>
      <c r="DS92" s="604"/>
      <c r="DT92" s="604"/>
      <c r="DU92" s="604"/>
      <c r="DV92" s="604"/>
      <c r="DW92" s="604"/>
      <c r="DX92" s="604"/>
      <c r="DY92" s="604"/>
      <c r="DZ92" s="604"/>
      <c r="EA92" s="604"/>
      <c r="EB92" s="604"/>
      <c r="EC92" s="604"/>
      <c r="ED92" s="604"/>
      <c r="EE92" s="604"/>
      <c r="EF92" s="604"/>
      <c r="EG92" s="604"/>
      <c r="EH92" s="604"/>
      <c r="EI92" s="604"/>
      <c r="EJ92" s="604"/>
      <c r="EK92" s="604"/>
      <c r="EL92" s="604"/>
      <c r="EM92" s="604"/>
      <c r="EN92" s="604"/>
      <c r="EO92" s="604"/>
      <c r="EP92" s="604"/>
      <c r="EQ92" s="604"/>
      <c r="ER92" s="604"/>
      <c r="ES92" s="604"/>
      <c r="ET92" s="604"/>
      <c r="EU92" s="604"/>
      <c r="EV92" s="604"/>
      <c r="EW92" s="604"/>
      <c r="EX92" s="604"/>
      <c r="EY92" s="604"/>
      <c r="EZ92" s="604"/>
      <c r="FA92" s="604"/>
      <c r="FB92" s="604"/>
      <c r="FC92" s="604"/>
      <c r="FD92" s="604"/>
      <c r="FE92" s="604"/>
      <c r="FF92" s="604"/>
      <c r="FG92" s="604"/>
      <c r="FH92" s="604"/>
      <c r="FI92" s="604"/>
      <c r="FJ92" s="604"/>
      <c r="FK92" s="604"/>
      <c r="FL92" s="604"/>
      <c r="FM92" s="604"/>
      <c r="FN92" s="604"/>
      <c r="FO92" s="604"/>
      <c r="FP92" s="604"/>
      <c r="FQ92" s="604"/>
      <c r="FR92" s="604"/>
      <c r="FS92" s="604"/>
    </row>
    <row r="93" spans="1:175" s="37" customFormat="1" ht="16.5" customHeight="1">
      <c r="A93" s="792"/>
      <c r="B93" s="858"/>
      <c r="C93" s="39" t="s">
        <v>380</v>
      </c>
      <c r="D93" s="40" t="s">
        <v>380</v>
      </c>
      <c r="E93" s="41" t="s">
        <v>450</v>
      </c>
      <c r="F93" s="40" t="s">
        <v>380</v>
      </c>
      <c r="G93" s="41"/>
      <c r="H93" s="69" t="s">
        <v>380</v>
      </c>
      <c r="I93" s="795" t="s">
        <v>380</v>
      </c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4"/>
      <c r="AL93" s="604"/>
      <c r="AM93" s="604"/>
      <c r="AN93" s="604"/>
      <c r="AO93" s="604"/>
      <c r="AP93" s="604"/>
      <c r="AQ93" s="604"/>
      <c r="AR93" s="604"/>
      <c r="AS93" s="604"/>
      <c r="AT93" s="604"/>
      <c r="AU93" s="604"/>
      <c r="AV93" s="604"/>
      <c r="AW93" s="604"/>
      <c r="AX93" s="604"/>
      <c r="AY93" s="604"/>
      <c r="AZ93" s="604"/>
      <c r="BA93" s="604"/>
      <c r="BB93" s="604"/>
      <c r="BC93" s="604"/>
      <c r="BD93" s="604"/>
      <c r="BE93" s="604"/>
      <c r="BF93" s="604"/>
      <c r="BG93" s="604"/>
      <c r="BH93" s="604"/>
      <c r="BI93" s="604"/>
      <c r="BJ93" s="604"/>
      <c r="BK93" s="604"/>
      <c r="BL93" s="604"/>
      <c r="BM93" s="604"/>
      <c r="BN93" s="604"/>
      <c r="BO93" s="604"/>
      <c r="BP93" s="604"/>
      <c r="BQ93" s="604"/>
      <c r="BR93" s="604"/>
      <c r="BS93" s="604"/>
      <c r="BT93" s="604"/>
      <c r="BU93" s="604"/>
      <c r="BV93" s="604"/>
      <c r="BW93" s="604"/>
      <c r="BX93" s="604"/>
      <c r="BY93" s="604"/>
      <c r="BZ93" s="604"/>
      <c r="CA93" s="604"/>
      <c r="CB93" s="604"/>
      <c r="CC93" s="604"/>
      <c r="CD93" s="604"/>
      <c r="CE93" s="604"/>
      <c r="CF93" s="604"/>
      <c r="CG93" s="604"/>
      <c r="CH93" s="604"/>
      <c r="CI93" s="604"/>
      <c r="CJ93" s="604"/>
      <c r="CK93" s="604"/>
      <c r="CL93" s="604"/>
      <c r="CM93" s="604"/>
      <c r="CN93" s="604"/>
      <c r="CO93" s="604"/>
      <c r="CP93" s="604"/>
      <c r="CQ93" s="604"/>
      <c r="CR93" s="604"/>
      <c r="CS93" s="604"/>
      <c r="CT93" s="604"/>
      <c r="CU93" s="604"/>
      <c r="CV93" s="604"/>
      <c r="CW93" s="604"/>
      <c r="CX93" s="604"/>
      <c r="CY93" s="604"/>
      <c r="CZ93" s="604"/>
      <c r="DA93" s="604"/>
      <c r="DB93" s="604"/>
      <c r="DC93" s="604"/>
      <c r="DD93" s="604"/>
      <c r="DE93" s="604"/>
      <c r="DF93" s="604"/>
      <c r="DG93" s="604"/>
      <c r="DH93" s="604"/>
      <c r="DI93" s="604"/>
      <c r="DJ93" s="604"/>
      <c r="DK93" s="604"/>
      <c r="DL93" s="604"/>
      <c r="DM93" s="604"/>
      <c r="DN93" s="604"/>
      <c r="DO93" s="604"/>
      <c r="DP93" s="604"/>
      <c r="DQ93" s="604"/>
      <c r="DR93" s="604"/>
      <c r="DS93" s="604"/>
      <c r="DT93" s="604"/>
      <c r="DU93" s="604"/>
      <c r="DV93" s="604"/>
      <c r="DW93" s="604"/>
      <c r="DX93" s="604"/>
      <c r="DY93" s="604"/>
      <c r="DZ93" s="604"/>
      <c r="EA93" s="604"/>
      <c r="EB93" s="604"/>
      <c r="EC93" s="604"/>
      <c r="ED93" s="604"/>
      <c r="EE93" s="604"/>
      <c r="EF93" s="604"/>
      <c r="EG93" s="604"/>
      <c r="EH93" s="604"/>
      <c r="EI93" s="604"/>
      <c r="EJ93" s="604"/>
      <c r="EK93" s="604"/>
      <c r="EL93" s="604"/>
      <c r="EM93" s="604"/>
      <c r="EN93" s="604"/>
      <c r="EO93" s="604"/>
      <c r="EP93" s="604"/>
      <c r="EQ93" s="604"/>
      <c r="ER93" s="604"/>
      <c r="ES93" s="604"/>
      <c r="ET93" s="604"/>
      <c r="EU93" s="604"/>
      <c r="EV93" s="604"/>
      <c r="EW93" s="604"/>
      <c r="EX93" s="604"/>
      <c r="EY93" s="604"/>
      <c r="EZ93" s="604"/>
      <c r="FA93" s="604"/>
      <c r="FB93" s="604"/>
      <c r="FC93" s="604"/>
      <c r="FD93" s="604"/>
      <c r="FE93" s="604"/>
      <c r="FF93" s="604"/>
      <c r="FG93" s="604"/>
      <c r="FH93" s="604"/>
      <c r="FI93" s="604"/>
      <c r="FJ93" s="604"/>
      <c r="FK93" s="604"/>
      <c r="FL93" s="604"/>
      <c r="FM93" s="604"/>
      <c r="FN93" s="604"/>
      <c r="FO93" s="604"/>
      <c r="FP93" s="604"/>
      <c r="FQ93" s="604"/>
      <c r="FR93" s="604"/>
      <c r="FS93" s="604"/>
    </row>
    <row r="94" spans="1:175" s="37" customFormat="1" ht="16.5" customHeight="1">
      <c r="A94" s="792"/>
      <c r="B94" s="858"/>
      <c r="C94" s="39"/>
      <c r="D94" s="41"/>
      <c r="E94" s="41" t="s">
        <v>333</v>
      </c>
      <c r="F94" s="41"/>
      <c r="G94" s="38"/>
      <c r="H94" s="36"/>
      <c r="I94" s="79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4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  <c r="AV94" s="604"/>
      <c r="AW94" s="604"/>
      <c r="AX94" s="604"/>
      <c r="AY94" s="604"/>
      <c r="AZ94" s="604"/>
      <c r="BA94" s="604"/>
      <c r="BB94" s="604"/>
      <c r="BC94" s="604"/>
      <c r="BD94" s="604"/>
      <c r="BE94" s="604"/>
      <c r="BF94" s="604"/>
      <c r="BG94" s="604"/>
      <c r="BH94" s="604"/>
      <c r="BI94" s="604"/>
      <c r="BJ94" s="604"/>
      <c r="BK94" s="604"/>
      <c r="BL94" s="604"/>
      <c r="BM94" s="604"/>
      <c r="BN94" s="604"/>
      <c r="BO94" s="604"/>
      <c r="BP94" s="604"/>
      <c r="BQ94" s="604"/>
      <c r="BR94" s="604"/>
      <c r="BS94" s="604"/>
      <c r="BT94" s="604"/>
      <c r="BU94" s="604"/>
      <c r="BV94" s="604"/>
      <c r="BW94" s="604"/>
      <c r="BX94" s="604"/>
      <c r="BY94" s="604"/>
      <c r="BZ94" s="604"/>
      <c r="CA94" s="604"/>
      <c r="CB94" s="604"/>
      <c r="CC94" s="604"/>
      <c r="CD94" s="604"/>
      <c r="CE94" s="604"/>
      <c r="CF94" s="604"/>
      <c r="CG94" s="604"/>
      <c r="CH94" s="604"/>
      <c r="CI94" s="604"/>
      <c r="CJ94" s="604"/>
      <c r="CK94" s="604"/>
      <c r="CL94" s="604"/>
      <c r="CM94" s="604"/>
      <c r="CN94" s="604"/>
      <c r="CO94" s="604"/>
      <c r="CP94" s="604"/>
      <c r="CQ94" s="604"/>
      <c r="CR94" s="604"/>
      <c r="CS94" s="604"/>
      <c r="CT94" s="604"/>
      <c r="CU94" s="604"/>
      <c r="CV94" s="604"/>
      <c r="CW94" s="604"/>
      <c r="CX94" s="604"/>
      <c r="CY94" s="604"/>
      <c r="CZ94" s="604"/>
      <c r="DA94" s="604"/>
      <c r="DB94" s="604"/>
      <c r="DC94" s="604"/>
      <c r="DD94" s="604"/>
      <c r="DE94" s="604"/>
      <c r="DF94" s="604"/>
      <c r="DG94" s="604"/>
      <c r="DH94" s="604"/>
      <c r="DI94" s="604"/>
      <c r="DJ94" s="604"/>
      <c r="DK94" s="604"/>
      <c r="DL94" s="604"/>
      <c r="DM94" s="604"/>
      <c r="DN94" s="604"/>
      <c r="DO94" s="604"/>
      <c r="DP94" s="604"/>
      <c r="DQ94" s="604"/>
      <c r="DR94" s="604"/>
      <c r="DS94" s="604"/>
      <c r="DT94" s="604"/>
      <c r="DU94" s="604"/>
      <c r="DV94" s="604"/>
      <c r="DW94" s="604"/>
      <c r="DX94" s="604"/>
      <c r="DY94" s="604"/>
      <c r="DZ94" s="604"/>
      <c r="EA94" s="604"/>
      <c r="EB94" s="604"/>
      <c r="EC94" s="604"/>
      <c r="ED94" s="604"/>
      <c r="EE94" s="604"/>
      <c r="EF94" s="604"/>
      <c r="EG94" s="604"/>
      <c r="EH94" s="604"/>
      <c r="EI94" s="604"/>
      <c r="EJ94" s="604"/>
      <c r="EK94" s="604"/>
      <c r="EL94" s="604"/>
      <c r="EM94" s="604"/>
      <c r="EN94" s="604"/>
      <c r="EO94" s="604"/>
      <c r="EP94" s="604"/>
      <c r="EQ94" s="604"/>
      <c r="ER94" s="604"/>
      <c r="ES94" s="604"/>
      <c r="ET94" s="604"/>
      <c r="EU94" s="604"/>
      <c r="EV94" s="604"/>
      <c r="EW94" s="604"/>
      <c r="EX94" s="604"/>
      <c r="EY94" s="604"/>
      <c r="EZ94" s="604"/>
      <c r="FA94" s="604"/>
      <c r="FB94" s="604"/>
      <c r="FC94" s="604"/>
      <c r="FD94" s="604"/>
      <c r="FE94" s="604"/>
      <c r="FF94" s="604"/>
      <c r="FG94" s="604"/>
      <c r="FH94" s="604"/>
      <c r="FI94" s="604"/>
      <c r="FJ94" s="604"/>
      <c r="FK94" s="604"/>
      <c r="FL94" s="604"/>
      <c r="FM94" s="604"/>
      <c r="FN94" s="604"/>
      <c r="FO94" s="604"/>
      <c r="FP94" s="604"/>
      <c r="FQ94" s="604"/>
      <c r="FR94" s="604"/>
      <c r="FS94" s="604"/>
    </row>
    <row r="95" spans="1:175" s="37" customFormat="1" ht="16.5" customHeight="1">
      <c r="A95" s="792"/>
      <c r="B95" s="858"/>
      <c r="C95" s="39"/>
      <c r="D95" s="41"/>
      <c r="E95" s="41"/>
      <c r="F95" s="41"/>
      <c r="G95" s="38"/>
      <c r="H95" s="36"/>
      <c r="I95" s="79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4"/>
      <c r="AW95" s="604"/>
      <c r="AX95" s="604"/>
      <c r="AY95" s="604"/>
      <c r="AZ95" s="604"/>
      <c r="BA95" s="604"/>
      <c r="BB95" s="604"/>
      <c r="BC95" s="604"/>
      <c r="BD95" s="604"/>
      <c r="BE95" s="604"/>
      <c r="BF95" s="604"/>
      <c r="BG95" s="604"/>
      <c r="BH95" s="604"/>
      <c r="BI95" s="604"/>
      <c r="BJ95" s="604"/>
      <c r="BK95" s="604"/>
      <c r="BL95" s="604"/>
      <c r="BM95" s="604"/>
      <c r="BN95" s="604"/>
      <c r="BO95" s="604"/>
      <c r="BP95" s="604"/>
      <c r="BQ95" s="604"/>
      <c r="BR95" s="604"/>
      <c r="BS95" s="604"/>
      <c r="BT95" s="604"/>
      <c r="BU95" s="604"/>
      <c r="BV95" s="604"/>
      <c r="BW95" s="604"/>
      <c r="BX95" s="604"/>
      <c r="BY95" s="604"/>
      <c r="BZ95" s="604"/>
      <c r="CA95" s="604"/>
      <c r="CB95" s="604"/>
      <c r="CC95" s="604"/>
      <c r="CD95" s="604"/>
      <c r="CE95" s="604"/>
      <c r="CF95" s="604"/>
      <c r="CG95" s="604"/>
      <c r="CH95" s="604"/>
      <c r="CI95" s="604"/>
      <c r="CJ95" s="604"/>
      <c r="CK95" s="604"/>
      <c r="CL95" s="604"/>
      <c r="CM95" s="604"/>
      <c r="CN95" s="604"/>
      <c r="CO95" s="604"/>
      <c r="CP95" s="604"/>
      <c r="CQ95" s="604"/>
      <c r="CR95" s="604"/>
      <c r="CS95" s="604"/>
      <c r="CT95" s="604"/>
      <c r="CU95" s="604"/>
      <c r="CV95" s="604"/>
      <c r="CW95" s="604"/>
      <c r="CX95" s="604"/>
      <c r="CY95" s="604"/>
      <c r="CZ95" s="604"/>
      <c r="DA95" s="604"/>
      <c r="DB95" s="604"/>
      <c r="DC95" s="604"/>
      <c r="DD95" s="604"/>
      <c r="DE95" s="604"/>
      <c r="DF95" s="604"/>
      <c r="DG95" s="604"/>
      <c r="DH95" s="604"/>
      <c r="DI95" s="604"/>
      <c r="DJ95" s="604"/>
      <c r="DK95" s="604"/>
      <c r="DL95" s="604"/>
      <c r="DM95" s="604"/>
      <c r="DN95" s="604"/>
      <c r="DO95" s="604"/>
      <c r="DP95" s="604"/>
      <c r="DQ95" s="604"/>
      <c r="DR95" s="604"/>
      <c r="DS95" s="604"/>
      <c r="DT95" s="604"/>
      <c r="DU95" s="604"/>
      <c r="DV95" s="604"/>
      <c r="DW95" s="604"/>
      <c r="DX95" s="604"/>
      <c r="DY95" s="604"/>
      <c r="DZ95" s="604"/>
      <c r="EA95" s="604"/>
      <c r="EB95" s="604"/>
      <c r="EC95" s="604"/>
      <c r="ED95" s="604"/>
      <c r="EE95" s="604"/>
      <c r="EF95" s="604"/>
      <c r="EG95" s="604"/>
      <c r="EH95" s="604"/>
      <c r="EI95" s="604"/>
      <c r="EJ95" s="604"/>
      <c r="EK95" s="604"/>
      <c r="EL95" s="604"/>
      <c r="EM95" s="604"/>
      <c r="EN95" s="604"/>
      <c r="EO95" s="604"/>
      <c r="EP95" s="604"/>
      <c r="EQ95" s="604"/>
      <c r="ER95" s="604"/>
      <c r="ES95" s="604"/>
      <c r="ET95" s="604"/>
      <c r="EU95" s="604"/>
      <c r="EV95" s="604"/>
      <c r="EW95" s="604"/>
      <c r="EX95" s="604"/>
      <c r="EY95" s="604"/>
      <c r="EZ95" s="604"/>
      <c r="FA95" s="604"/>
      <c r="FB95" s="604"/>
      <c r="FC95" s="604"/>
      <c r="FD95" s="604"/>
      <c r="FE95" s="604"/>
      <c r="FF95" s="604"/>
      <c r="FG95" s="604"/>
      <c r="FH95" s="604"/>
      <c r="FI95" s="604"/>
      <c r="FJ95" s="604"/>
      <c r="FK95" s="604"/>
      <c r="FL95" s="604"/>
      <c r="FM95" s="604"/>
      <c r="FN95" s="604"/>
      <c r="FO95" s="604"/>
      <c r="FP95" s="604"/>
      <c r="FQ95" s="604"/>
      <c r="FR95" s="604"/>
      <c r="FS95" s="604"/>
    </row>
    <row r="96" spans="1:175" s="787" customFormat="1" ht="16.5" customHeight="1">
      <c r="A96" s="83"/>
      <c r="B96" s="859"/>
      <c r="C96" s="797"/>
      <c r="D96" s="796"/>
      <c r="E96" s="796"/>
      <c r="F96" s="796"/>
      <c r="G96" s="796"/>
      <c r="H96" s="798"/>
      <c r="I96" s="799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</row>
    <row r="98" spans="2:9" s="221" customFormat="1" ht="16.5" customHeight="1">
      <c r="B98" s="222"/>
      <c r="C98" s="222"/>
      <c r="D98" s="223"/>
      <c r="E98" s="224"/>
      <c r="H98" s="225"/>
      <c r="I98" s="226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hyperlinks>
    <hyperlink ref="G35" r:id="rId1" display="http://ieee802.org/secmail/msg04364.html"/>
    <hyperlink ref="G36" r:id="rId2" display="http://ieee802.org/secmail/msg04328.html"/>
    <hyperlink ref="G37" r:id="rId3" display="http://ieee802.org/secmail/msg04305.html"/>
  </hyperlinks>
  <printOptions/>
  <pageMargins left="0.5" right="0.25" top="1.25" bottom="1.25" header="0.5" footer="0.5"/>
  <pageSetup fitToHeight="0" fitToWidth="1" horizontalDpi="300" verticalDpi="300" orientation="portrait" scale="70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10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7109375" style="93" customWidth="1"/>
    <col min="2" max="2" width="36.00390625" style="94" customWidth="1"/>
    <col min="3" max="3" width="52.7109375" style="94" customWidth="1"/>
    <col min="4" max="17" width="16.7109375" style="94" customWidth="1"/>
    <col min="18" max="18" width="18.421875" style="94" customWidth="1"/>
    <col min="19" max="22" width="16.7109375" style="94" customWidth="1"/>
    <col min="23" max="23" width="18.421875" style="94" customWidth="1"/>
    <col min="24" max="30" width="16.7109375" style="94" customWidth="1"/>
    <col min="31" max="31" width="18.421875" style="106" customWidth="1"/>
    <col min="32" max="32" width="19.140625" style="111" customWidth="1"/>
    <col min="33" max="33" width="14.00390625" style="94" bestFit="1" customWidth="1"/>
    <col min="34" max="34" width="9.140625" style="94" customWidth="1"/>
    <col min="35" max="35" width="16.8515625" style="94" bestFit="1" customWidth="1"/>
    <col min="36" max="16384" width="9.140625" style="94" customWidth="1"/>
  </cols>
  <sheetData>
    <row r="1" spans="3:32" s="44" customFormat="1" ht="21.75" customHeight="1" thickBot="1">
      <c r="C1" s="899"/>
      <c r="AF1" s="107"/>
    </row>
    <row r="2" spans="2:32" s="44" customFormat="1" ht="29.25" customHeight="1">
      <c r="B2" s="1575"/>
      <c r="C2" s="1581" t="s">
        <v>575</v>
      </c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1582"/>
      <c r="Y2" s="1582"/>
      <c r="Z2" s="1582"/>
      <c r="AA2" s="1582"/>
      <c r="AB2" s="1582"/>
      <c r="AC2" s="1582"/>
      <c r="AD2" s="1583"/>
      <c r="AE2" s="98"/>
      <c r="AF2" s="107"/>
    </row>
    <row r="3" spans="2:32" s="44" customFormat="1" ht="29.25" customHeight="1">
      <c r="B3" s="1576"/>
      <c r="C3" s="1584"/>
      <c r="D3" s="1585"/>
      <c r="E3" s="1585"/>
      <c r="F3" s="1585"/>
      <c r="G3" s="1585"/>
      <c r="H3" s="1585"/>
      <c r="I3" s="1585"/>
      <c r="J3" s="1585"/>
      <c r="K3" s="1585"/>
      <c r="L3" s="1585"/>
      <c r="M3" s="1585"/>
      <c r="N3" s="1585"/>
      <c r="O3" s="1585"/>
      <c r="P3" s="1585"/>
      <c r="Q3" s="1585"/>
      <c r="R3" s="1585"/>
      <c r="S3" s="1585"/>
      <c r="T3" s="1585"/>
      <c r="U3" s="1585"/>
      <c r="V3" s="1585"/>
      <c r="W3" s="1585"/>
      <c r="X3" s="1585"/>
      <c r="Y3" s="1585"/>
      <c r="Z3" s="1585"/>
      <c r="AA3" s="1585"/>
      <c r="AB3" s="1585"/>
      <c r="AC3" s="1585"/>
      <c r="AD3" s="1586"/>
      <c r="AE3" s="98"/>
      <c r="AF3" s="107"/>
    </row>
    <row r="4" spans="2:32" s="44" customFormat="1" ht="63" customHeight="1" thickBot="1">
      <c r="B4" s="1577"/>
      <c r="C4" s="1587" t="s">
        <v>835</v>
      </c>
      <c r="D4" s="1588"/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  <c r="P4" s="1588"/>
      <c r="Q4" s="1588"/>
      <c r="R4" s="1588"/>
      <c r="S4" s="1588"/>
      <c r="T4" s="1588"/>
      <c r="U4" s="1588"/>
      <c r="V4" s="1588"/>
      <c r="W4" s="1588"/>
      <c r="X4" s="1588"/>
      <c r="Y4" s="1588"/>
      <c r="Z4" s="1588"/>
      <c r="AA4" s="1588"/>
      <c r="AB4" s="1588"/>
      <c r="AC4" s="1588"/>
      <c r="AD4" s="1589"/>
      <c r="AE4" s="98"/>
      <c r="AF4" s="107"/>
    </row>
    <row r="5" spans="2:32" s="44" customFormat="1" ht="38.25" customHeight="1" thickBot="1">
      <c r="B5" s="925" t="str">
        <f>'802.11 Cover'!$C$3</f>
        <v>PLENARY</v>
      </c>
      <c r="C5" s="1590" t="s">
        <v>576</v>
      </c>
      <c r="D5" s="1588"/>
      <c r="E5" s="1588"/>
      <c r="F5" s="1588"/>
      <c r="G5" s="1588"/>
      <c r="H5" s="1588"/>
      <c r="I5" s="1588"/>
      <c r="J5" s="1588"/>
      <c r="K5" s="1588"/>
      <c r="L5" s="1588"/>
      <c r="M5" s="1588"/>
      <c r="N5" s="1588"/>
      <c r="O5" s="1588"/>
      <c r="P5" s="1588"/>
      <c r="Q5" s="1588"/>
      <c r="R5" s="1588"/>
      <c r="S5" s="1588"/>
      <c r="T5" s="1588"/>
      <c r="U5" s="1588"/>
      <c r="V5" s="1588"/>
      <c r="W5" s="1588"/>
      <c r="X5" s="1588"/>
      <c r="Y5" s="1588"/>
      <c r="Z5" s="1588"/>
      <c r="AA5" s="1588"/>
      <c r="AB5" s="1588"/>
      <c r="AC5" s="1588"/>
      <c r="AD5" s="1589"/>
      <c r="AE5" s="98"/>
      <c r="AF5" s="107"/>
    </row>
    <row r="6" spans="2:32" s="44" customFormat="1" ht="27.75" customHeight="1">
      <c r="B6" s="1578" t="str">
        <f>'802.11 Cover'!$C$4</f>
        <v>R2</v>
      </c>
      <c r="C6" s="1591" t="s">
        <v>117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2"/>
      <c r="U6" s="1592"/>
      <c r="V6" s="1592"/>
      <c r="W6" s="1592"/>
      <c r="X6" s="1592"/>
      <c r="Y6" s="1592"/>
      <c r="Z6" s="1592"/>
      <c r="AA6" s="1592"/>
      <c r="AB6" s="1592"/>
      <c r="AC6" s="1592"/>
      <c r="AD6" s="1593"/>
      <c r="AE6" s="98"/>
      <c r="AF6" s="107"/>
    </row>
    <row r="7" spans="2:32" s="44" customFormat="1" ht="38.25" customHeight="1" thickBot="1">
      <c r="B7" s="1579"/>
      <c r="C7" s="1594"/>
      <c r="D7" s="1595"/>
      <c r="E7" s="1595"/>
      <c r="F7" s="1595"/>
      <c r="G7" s="1595"/>
      <c r="H7" s="1595"/>
      <c r="I7" s="1595"/>
      <c r="J7" s="1595"/>
      <c r="K7" s="1595"/>
      <c r="L7" s="1595"/>
      <c r="M7" s="1595"/>
      <c r="N7" s="1595"/>
      <c r="O7" s="1595"/>
      <c r="P7" s="1595"/>
      <c r="Q7" s="1595"/>
      <c r="R7" s="1595"/>
      <c r="S7" s="1595"/>
      <c r="T7" s="1595"/>
      <c r="U7" s="1595"/>
      <c r="V7" s="1595"/>
      <c r="W7" s="1595"/>
      <c r="X7" s="1595"/>
      <c r="Y7" s="1595"/>
      <c r="Z7" s="1595"/>
      <c r="AA7" s="1595"/>
      <c r="AB7" s="1595"/>
      <c r="AC7" s="1595"/>
      <c r="AD7" s="1596"/>
      <c r="AE7" s="99"/>
      <c r="AF7" s="107"/>
    </row>
    <row r="8" spans="1:31" s="1075" customFormat="1" ht="48" customHeight="1" thickBot="1">
      <c r="A8" s="1074"/>
      <c r="B8" s="1580"/>
      <c r="C8" s="1090" t="s">
        <v>368</v>
      </c>
      <c r="D8" s="1497" t="s">
        <v>369</v>
      </c>
      <c r="E8" s="1498"/>
      <c r="F8" s="1498"/>
      <c r="G8" s="1498"/>
      <c r="H8" s="1498"/>
      <c r="I8" s="1499"/>
      <c r="J8" s="1497" t="s">
        <v>370</v>
      </c>
      <c r="K8" s="1498"/>
      <c r="L8" s="1498"/>
      <c r="M8" s="1498"/>
      <c r="N8" s="1498"/>
      <c r="O8" s="1499"/>
      <c r="P8" s="1487" t="s">
        <v>373</v>
      </c>
      <c r="Q8" s="1488"/>
      <c r="R8" s="1489"/>
      <c r="S8" s="1489"/>
      <c r="T8" s="1490"/>
      <c r="U8" s="1487" t="s">
        <v>374</v>
      </c>
      <c r="V8" s="1488"/>
      <c r="W8" s="1488"/>
      <c r="X8" s="1488"/>
      <c r="Y8" s="1488"/>
      <c r="Z8" s="1487" t="s">
        <v>375</v>
      </c>
      <c r="AA8" s="1488"/>
      <c r="AB8" s="1489"/>
      <c r="AC8" s="1489"/>
      <c r="AD8" s="1490"/>
      <c r="AE8" s="100"/>
    </row>
    <row r="9" spans="1:32" s="96" customFormat="1" ht="30" customHeight="1">
      <c r="A9" s="95"/>
      <c r="B9" s="1480" t="s">
        <v>213</v>
      </c>
      <c r="C9" s="1515"/>
      <c r="D9" s="1500"/>
      <c r="E9" s="1501"/>
      <c r="F9" s="1501"/>
      <c r="G9" s="1502"/>
      <c r="H9" s="1502"/>
      <c r="I9" s="1503"/>
      <c r="J9" s="1285"/>
      <c r="K9" s="1671" t="s">
        <v>314</v>
      </c>
      <c r="L9" s="1672"/>
      <c r="M9" s="1672"/>
      <c r="N9" s="1672"/>
      <c r="O9" s="1673"/>
      <c r="P9" s="1493"/>
      <c r="Q9" s="1494"/>
      <c r="R9" s="1483"/>
      <c r="S9" s="1483"/>
      <c r="T9" s="1484"/>
      <c r="U9" s="1491" t="s">
        <v>230</v>
      </c>
      <c r="V9" s="1491"/>
      <c r="W9" s="1492"/>
      <c r="X9" s="1492"/>
      <c r="Y9" s="1492"/>
      <c r="Z9" s="1482" t="s">
        <v>381</v>
      </c>
      <c r="AA9" s="1482"/>
      <c r="AB9" s="1483"/>
      <c r="AC9" s="1483"/>
      <c r="AD9" s="1484"/>
      <c r="AE9" s="101"/>
      <c r="AF9" s="108"/>
    </row>
    <row r="10" spans="1:32" s="96" customFormat="1" ht="30" customHeight="1" thickBot="1">
      <c r="A10" s="95"/>
      <c r="B10" s="1481"/>
      <c r="C10" s="1516"/>
      <c r="D10" s="1504"/>
      <c r="E10" s="1505"/>
      <c r="F10" s="1505"/>
      <c r="G10" s="1506"/>
      <c r="H10" s="1506"/>
      <c r="I10" s="1507"/>
      <c r="J10" s="1286"/>
      <c r="K10" s="1674"/>
      <c r="L10" s="1675"/>
      <c r="M10" s="1675"/>
      <c r="N10" s="1675"/>
      <c r="O10" s="1676"/>
      <c r="P10" s="1495"/>
      <c r="Q10" s="1496"/>
      <c r="R10" s="1485"/>
      <c r="S10" s="1485"/>
      <c r="T10" s="1486"/>
      <c r="U10" s="1530" t="s">
        <v>231</v>
      </c>
      <c r="V10" s="1530"/>
      <c r="W10" s="1531"/>
      <c r="X10" s="1531"/>
      <c r="Y10" s="1531"/>
      <c r="Z10" s="1485"/>
      <c r="AA10" s="1485"/>
      <c r="AB10" s="1485"/>
      <c r="AC10" s="1485"/>
      <c r="AD10" s="1486"/>
      <c r="AE10" s="101"/>
      <c r="AF10" s="108"/>
    </row>
    <row r="11" spans="1:32" s="96" customFormat="1" ht="30" customHeight="1">
      <c r="A11" s="95"/>
      <c r="B11" s="1508" t="s">
        <v>5</v>
      </c>
      <c r="C11" s="1516"/>
      <c r="D11" s="1686" t="s">
        <v>580</v>
      </c>
      <c r="E11" s="1687"/>
      <c r="F11" s="1688"/>
      <c r="G11" s="1688"/>
      <c r="H11" s="1688"/>
      <c r="I11" s="1689"/>
      <c r="J11" s="1286"/>
      <c r="K11" s="1679" t="s">
        <v>101</v>
      </c>
      <c r="L11" s="1695" t="s">
        <v>181</v>
      </c>
      <c r="M11" s="1512" t="s">
        <v>180</v>
      </c>
      <c r="N11" s="1513" t="s">
        <v>336</v>
      </c>
      <c r="O11" s="1511" t="s">
        <v>585</v>
      </c>
      <c r="P11" s="1696" t="s">
        <v>417</v>
      </c>
      <c r="Q11" s="1527" t="s">
        <v>181</v>
      </c>
      <c r="R11" s="1533" t="s">
        <v>101</v>
      </c>
      <c r="S11" s="1698" t="s">
        <v>235</v>
      </c>
      <c r="T11" s="1697" t="s">
        <v>118</v>
      </c>
      <c r="U11" s="1529" t="s">
        <v>589</v>
      </c>
      <c r="V11" s="1694" t="s">
        <v>417</v>
      </c>
      <c r="W11" s="1512" t="s">
        <v>180</v>
      </c>
      <c r="X11" s="1533" t="s">
        <v>101</v>
      </c>
      <c r="Y11" s="1532" t="s">
        <v>235</v>
      </c>
      <c r="Z11" s="1545" t="s">
        <v>613</v>
      </c>
      <c r="AA11" s="1546"/>
      <c r="AB11" s="1546"/>
      <c r="AC11" s="1546"/>
      <c r="AD11" s="1547"/>
      <c r="AE11" s="102"/>
      <c r="AF11" s="108"/>
    </row>
    <row r="12" spans="1:32" s="96" customFormat="1" ht="30" customHeight="1">
      <c r="A12" s="95"/>
      <c r="B12" s="1509"/>
      <c r="C12" s="1516"/>
      <c r="D12" s="1686"/>
      <c r="E12" s="1687"/>
      <c r="F12" s="1688"/>
      <c r="G12" s="1688"/>
      <c r="H12" s="1688"/>
      <c r="I12" s="1689"/>
      <c r="J12" s="1286"/>
      <c r="K12" s="1680"/>
      <c r="L12" s="1411"/>
      <c r="M12" s="1328"/>
      <c r="N12" s="1514"/>
      <c r="O12" s="1402"/>
      <c r="P12" s="1404"/>
      <c r="Q12" s="1528"/>
      <c r="R12" s="1469"/>
      <c r="S12" s="1699"/>
      <c r="T12" s="1403"/>
      <c r="U12" s="1473"/>
      <c r="V12" s="1447"/>
      <c r="W12" s="1328"/>
      <c r="X12" s="1469"/>
      <c r="Y12" s="1470"/>
      <c r="Z12" s="1548"/>
      <c r="AA12" s="1549"/>
      <c r="AB12" s="1549"/>
      <c r="AC12" s="1549"/>
      <c r="AD12" s="1550"/>
      <c r="AE12" s="102"/>
      <c r="AF12" s="108"/>
    </row>
    <row r="13" spans="1:32" s="96" customFormat="1" ht="30" customHeight="1">
      <c r="A13" s="95"/>
      <c r="B13" s="1509"/>
      <c r="C13" s="1516"/>
      <c r="D13" s="1686"/>
      <c r="E13" s="1687"/>
      <c r="F13" s="1688"/>
      <c r="G13" s="1688"/>
      <c r="H13" s="1688"/>
      <c r="I13" s="1689"/>
      <c r="J13" s="1286"/>
      <c r="K13" s="1680"/>
      <c r="L13" s="1411"/>
      <c r="M13" s="1328"/>
      <c r="N13" s="1514"/>
      <c r="O13" s="1402"/>
      <c r="P13" s="1404"/>
      <c r="Q13" s="1528"/>
      <c r="R13" s="1469"/>
      <c r="S13" s="1699"/>
      <c r="T13" s="1403"/>
      <c r="U13" s="1473"/>
      <c r="V13" s="1447"/>
      <c r="W13" s="1328"/>
      <c r="X13" s="1469"/>
      <c r="Y13" s="1470"/>
      <c r="Z13" s="1551"/>
      <c r="AA13" s="1552"/>
      <c r="AB13" s="1552"/>
      <c r="AC13" s="1552"/>
      <c r="AD13" s="1553"/>
      <c r="AE13" s="102"/>
      <c r="AF13" s="108"/>
    </row>
    <row r="14" spans="1:32" s="96" customFormat="1" ht="30" customHeight="1">
      <c r="A14" s="95"/>
      <c r="B14" s="1510"/>
      <c r="C14" s="1516"/>
      <c r="D14" s="1686"/>
      <c r="E14" s="1687"/>
      <c r="F14" s="1688"/>
      <c r="G14" s="1688"/>
      <c r="H14" s="1688"/>
      <c r="I14" s="1689"/>
      <c r="J14" s="1286"/>
      <c r="K14" s="1680"/>
      <c r="L14" s="1411"/>
      <c r="M14" s="1328"/>
      <c r="N14" s="1514"/>
      <c r="O14" s="1402"/>
      <c r="P14" s="1404"/>
      <c r="Q14" s="1528"/>
      <c r="R14" s="1469"/>
      <c r="S14" s="1699"/>
      <c r="T14" s="1403"/>
      <c r="U14" s="1474"/>
      <c r="V14" s="1447"/>
      <c r="W14" s="1328"/>
      <c r="X14" s="1469"/>
      <c r="Y14" s="1471"/>
      <c r="Z14" s="1563" t="s">
        <v>165</v>
      </c>
      <c r="AA14" s="1564"/>
      <c r="AB14" s="1564"/>
      <c r="AC14" s="1564"/>
      <c r="AD14" s="1565"/>
      <c r="AE14" s="102"/>
      <c r="AF14" s="108"/>
    </row>
    <row r="15" spans="1:32" s="96" customFormat="1" ht="30" customHeight="1">
      <c r="A15" s="95"/>
      <c r="B15" s="1420" t="s">
        <v>590</v>
      </c>
      <c r="C15" s="1516"/>
      <c r="D15" s="1686"/>
      <c r="E15" s="1687"/>
      <c r="F15" s="1688"/>
      <c r="G15" s="1688"/>
      <c r="H15" s="1688"/>
      <c r="I15" s="1689"/>
      <c r="J15" s="1286"/>
      <c r="K15" s="1434" t="s">
        <v>376</v>
      </c>
      <c r="L15" s="1435"/>
      <c r="M15" s="1435"/>
      <c r="N15" s="1435"/>
      <c r="O15" s="1436"/>
      <c r="P15" s="1408" t="s">
        <v>376</v>
      </c>
      <c r="Q15" s="1409"/>
      <c r="R15" s="1409"/>
      <c r="S15" s="1409"/>
      <c r="T15" s="1410"/>
      <c r="U15" s="1408" t="s">
        <v>376</v>
      </c>
      <c r="V15" s="1409"/>
      <c r="W15" s="1409"/>
      <c r="X15" s="1409"/>
      <c r="Y15" s="1410"/>
      <c r="Z15" s="1414" t="s">
        <v>376</v>
      </c>
      <c r="AA15" s="1415"/>
      <c r="AB15" s="1415"/>
      <c r="AC15" s="1415"/>
      <c r="AD15" s="1416"/>
      <c r="AE15" s="100"/>
      <c r="AF15" s="108"/>
    </row>
    <row r="16" spans="1:32" s="96" customFormat="1" ht="30" customHeight="1">
      <c r="A16" s="95"/>
      <c r="B16" s="1421"/>
      <c r="C16" s="1516"/>
      <c r="D16" s="1686"/>
      <c r="E16" s="1687"/>
      <c r="F16" s="1688"/>
      <c r="G16" s="1688"/>
      <c r="H16" s="1688"/>
      <c r="I16" s="1689"/>
      <c r="J16" s="1286"/>
      <c r="K16" s="1437"/>
      <c r="L16" s="1438"/>
      <c r="M16" s="1438"/>
      <c r="N16" s="1438"/>
      <c r="O16" s="1439"/>
      <c r="P16" s="1463"/>
      <c r="Q16" s="1464"/>
      <c r="R16" s="1464"/>
      <c r="S16" s="1464"/>
      <c r="T16" s="1465"/>
      <c r="U16" s="1408"/>
      <c r="V16" s="1409"/>
      <c r="W16" s="1409"/>
      <c r="X16" s="1409"/>
      <c r="Y16" s="1410"/>
      <c r="Z16" s="1417"/>
      <c r="AA16" s="1418"/>
      <c r="AB16" s="1418"/>
      <c r="AC16" s="1418"/>
      <c r="AD16" s="1419"/>
      <c r="AE16" s="100"/>
      <c r="AF16" s="108"/>
    </row>
    <row r="17" spans="1:32" s="96" customFormat="1" ht="30" customHeight="1">
      <c r="A17" s="95"/>
      <c r="B17" s="1078" t="s">
        <v>578</v>
      </c>
      <c r="C17" s="1516"/>
      <c r="D17" s="1690"/>
      <c r="E17" s="1691"/>
      <c r="F17" s="1692"/>
      <c r="G17" s="1692"/>
      <c r="H17" s="1692"/>
      <c r="I17" s="1693"/>
      <c r="J17" s="1286"/>
      <c r="K17" s="1472" t="s">
        <v>589</v>
      </c>
      <c r="L17" s="1528" t="s">
        <v>181</v>
      </c>
      <c r="M17" s="1328" t="s">
        <v>180</v>
      </c>
      <c r="N17" s="1447" t="s">
        <v>417</v>
      </c>
      <c r="O17" s="1402" t="s">
        <v>585</v>
      </c>
      <c r="P17" s="1475" t="s">
        <v>612</v>
      </c>
      <c r="Q17" s="1476"/>
      <c r="R17" s="1476"/>
      <c r="S17" s="1476"/>
      <c r="T17" s="1477"/>
      <c r="U17" s="1472" t="s">
        <v>589</v>
      </c>
      <c r="V17" s="1447" t="s">
        <v>417</v>
      </c>
      <c r="W17" s="1328" t="s">
        <v>180</v>
      </c>
      <c r="X17" s="1469" t="s">
        <v>101</v>
      </c>
      <c r="Y17" s="1470" t="s">
        <v>235</v>
      </c>
      <c r="Z17" s="1422" t="s">
        <v>142</v>
      </c>
      <c r="AA17" s="1423"/>
      <c r="AB17" s="1423"/>
      <c r="AC17" s="1423"/>
      <c r="AD17" s="1424"/>
      <c r="AE17" s="103"/>
      <c r="AF17" s="108"/>
    </row>
    <row r="18" spans="1:32" s="96" customFormat="1" ht="30" customHeight="1">
      <c r="A18" s="95"/>
      <c r="B18" s="1078" t="s">
        <v>591</v>
      </c>
      <c r="C18" s="1516"/>
      <c r="D18" s="1385" t="s">
        <v>579</v>
      </c>
      <c r="E18" s="1386"/>
      <c r="F18" s="1386"/>
      <c r="G18" s="1386"/>
      <c r="H18" s="1386"/>
      <c r="I18" s="1387"/>
      <c r="J18" s="1286"/>
      <c r="K18" s="1681"/>
      <c r="L18" s="1528"/>
      <c r="M18" s="1328"/>
      <c r="N18" s="1447"/>
      <c r="O18" s="1402"/>
      <c r="P18" s="1478"/>
      <c r="Q18" s="1365"/>
      <c r="R18" s="1365"/>
      <c r="S18" s="1365"/>
      <c r="T18" s="1479"/>
      <c r="U18" s="1473"/>
      <c r="V18" s="1447"/>
      <c r="W18" s="1328"/>
      <c r="X18" s="1469"/>
      <c r="Y18" s="1470"/>
      <c r="Z18" s="1425"/>
      <c r="AA18" s="1426"/>
      <c r="AB18" s="1426"/>
      <c r="AC18" s="1426"/>
      <c r="AD18" s="1427"/>
      <c r="AE18" s="103"/>
      <c r="AF18" s="108"/>
    </row>
    <row r="19" spans="1:32" s="96" customFormat="1" ht="30" customHeight="1">
      <c r="A19" s="95"/>
      <c r="B19" s="1078" t="s">
        <v>592</v>
      </c>
      <c r="C19" s="1516"/>
      <c r="D19" s="1388"/>
      <c r="E19" s="1389"/>
      <c r="F19" s="1389"/>
      <c r="G19" s="1389"/>
      <c r="H19" s="1389"/>
      <c r="I19" s="1390"/>
      <c r="J19" s="1286"/>
      <c r="K19" s="1681"/>
      <c r="L19" s="1528"/>
      <c r="M19" s="1328"/>
      <c r="N19" s="1447"/>
      <c r="O19" s="1402"/>
      <c r="P19" s="1478"/>
      <c r="Q19" s="1365"/>
      <c r="R19" s="1365"/>
      <c r="S19" s="1365"/>
      <c r="T19" s="1479"/>
      <c r="U19" s="1473"/>
      <c r="V19" s="1447"/>
      <c r="W19" s="1328"/>
      <c r="X19" s="1469"/>
      <c r="Y19" s="1470"/>
      <c r="Z19" s="1425"/>
      <c r="AA19" s="1426"/>
      <c r="AB19" s="1426"/>
      <c r="AC19" s="1426"/>
      <c r="AD19" s="1427"/>
      <c r="AE19" s="103"/>
      <c r="AF19" s="108"/>
    </row>
    <row r="20" spans="1:32" s="96" customFormat="1" ht="30" customHeight="1">
      <c r="A20" s="95"/>
      <c r="B20" s="1078" t="s">
        <v>593</v>
      </c>
      <c r="C20" s="1516"/>
      <c r="D20" s="1091"/>
      <c r="E20" s="1092"/>
      <c r="F20" s="1092"/>
      <c r="G20" s="1092"/>
      <c r="H20" s="1092"/>
      <c r="I20" s="1093"/>
      <c r="J20" s="1286"/>
      <c r="K20" s="1682"/>
      <c r="L20" s="1528"/>
      <c r="M20" s="1328"/>
      <c r="N20" s="1447"/>
      <c r="O20" s="1402"/>
      <c r="P20" s="1466" t="s">
        <v>164</v>
      </c>
      <c r="Q20" s="1467"/>
      <c r="R20" s="1467"/>
      <c r="S20" s="1467"/>
      <c r="T20" s="1468"/>
      <c r="U20" s="1474"/>
      <c r="V20" s="1447"/>
      <c r="W20" s="1328"/>
      <c r="X20" s="1469"/>
      <c r="Y20" s="1471"/>
      <c r="Z20" s="1428"/>
      <c r="AA20" s="1429"/>
      <c r="AB20" s="1429"/>
      <c r="AC20" s="1429"/>
      <c r="AD20" s="1430"/>
      <c r="AE20" s="103"/>
      <c r="AF20" s="108"/>
    </row>
    <row r="21" spans="1:32" s="96" customFormat="1" ht="30" customHeight="1">
      <c r="A21" s="95"/>
      <c r="B21" s="1664" t="s">
        <v>594</v>
      </c>
      <c r="C21" s="1516"/>
      <c r="D21" s="1518"/>
      <c r="E21" s="1541"/>
      <c r="F21" s="1541"/>
      <c r="G21" s="1542"/>
      <c r="H21" s="1542"/>
      <c r="I21" s="1543"/>
      <c r="J21" s="1286"/>
      <c r="K21" s="1440" t="s">
        <v>377</v>
      </c>
      <c r="L21" s="1441"/>
      <c r="M21" s="1441"/>
      <c r="N21" s="1441"/>
      <c r="O21" s="1442"/>
      <c r="P21" s="1535" t="s">
        <v>377</v>
      </c>
      <c r="Q21" s="1536"/>
      <c r="R21" s="1536"/>
      <c r="S21" s="1536"/>
      <c r="T21" s="1537"/>
      <c r="U21" s="1535" t="s">
        <v>377</v>
      </c>
      <c r="V21" s="1536"/>
      <c r="W21" s="1536"/>
      <c r="X21" s="1536"/>
      <c r="Y21" s="1537"/>
      <c r="Z21" s="1559" t="s">
        <v>595</v>
      </c>
      <c r="AA21" s="1560"/>
      <c r="AB21" s="1561"/>
      <c r="AC21" s="1561"/>
      <c r="AD21" s="1562"/>
      <c r="AE21" s="104"/>
      <c r="AF21" s="108"/>
    </row>
    <row r="22" spans="1:32" s="96" customFormat="1" ht="30.75" thickBot="1">
      <c r="A22" s="95"/>
      <c r="B22" s="1664"/>
      <c r="C22" s="1516"/>
      <c r="D22" s="1544"/>
      <c r="E22" s="1542"/>
      <c r="F22" s="1542"/>
      <c r="G22" s="1542"/>
      <c r="H22" s="1542"/>
      <c r="I22" s="1543"/>
      <c r="J22" s="1286"/>
      <c r="K22" s="1443"/>
      <c r="L22" s="1444"/>
      <c r="M22" s="1444"/>
      <c r="N22" s="1444"/>
      <c r="O22" s="1445"/>
      <c r="P22" s="1535"/>
      <c r="Q22" s="1536"/>
      <c r="R22" s="1536"/>
      <c r="S22" s="1536"/>
      <c r="T22" s="1537"/>
      <c r="U22" s="1535"/>
      <c r="V22" s="1536"/>
      <c r="W22" s="1536"/>
      <c r="X22" s="1536"/>
      <c r="Y22" s="1537"/>
      <c r="Z22" s="1094"/>
      <c r="AA22" s="1095"/>
      <c r="AB22" s="1095"/>
      <c r="AC22" s="1095"/>
      <c r="AD22" s="1096"/>
      <c r="AE22" s="104"/>
      <c r="AF22" s="108"/>
    </row>
    <row r="23" spans="1:32" s="96" customFormat="1" ht="30" customHeight="1">
      <c r="A23" s="95"/>
      <c r="B23" s="1660" t="s">
        <v>596</v>
      </c>
      <c r="C23" s="1516"/>
      <c r="D23" s="1518"/>
      <c r="E23" s="1520" t="s">
        <v>577</v>
      </c>
      <c r="F23" s="1521"/>
      <c r="G23" s="1521"/>
      <c r="H23" s="1521"/>
      <c r="I23" s="1522"/>
      <c r="J23" s="1286"/>
      <c r="K23" s="1610" t="s">
        <v>118</v>
      </c>
      <c r="L23" s="1528" t="s">
        <v>181</v>
      </c>
      <c r="M23" s="1328" t="s">
        <v>180</v>
      </c>
      <c r="N23" s="1447" t="s">
        <v>417</v>
      </c>
      <c r="O23" s="1402" t="s">
        <v>585</v>
      </c>
      <c r="P23" s="1404" t="s">
        <v>417</v>
      </c>
      <c r="Q23" s="1411" t="s">
        <v>181</v>
      </c>
      <c r="R23" s="1540" t="s">
        <v>101</v>
      </c>
      <c r="S23" s="1539" t="s">
        <v>103</v>
      </c>
      <c r="T23" s="1403" t="s">
        <v>118</v>
      </c>
      <c r="U23" s="1472" t="s">
        <v>589</v>
      </c>
      <c r="V23" s="1411" t="s">
        <v>181</v>
      </c>
      <c r="W23" s="1328" t="s">
        <v>180</v>
      </c>
      <c r="X23" s="1540" t="s">
        <v>101</v>
      </c>
      <c r="Y23" s="1554" t="s">
        <v>103</v>
      </c>
      <c r="Z23" s="1566" t="s">
        <v>580</v>
      </c>
      <c r="AA23" s="1567"/>
      <c r="AB23" s="1567"/>
      <c r="AC23" s="1567"/>
      <c r="AD23" s="1568"/>
      <c r="AE23" s="104"/>
      <c r="AF23" s="108"/>
    </row>
    <row r="24" spans="1:32" s="96" customFormat="1" ht="30">
      <c r="A24" s="95"/>
      <c r="B24" s="1661"/>
      <c r="C24" s="1516"/>
      <c r="D24" s="1518"/>
      <c r="E24" s="1487"/>
      <c r="F24" s="1488"/>
      <c r="G24" s="1488"/>
      <c r="H24" s="1488"/>
      <c r="I24" s="1523"/>
      <c r="J24" s="1286"/>
      <c r="K24" s="1610"/>
      <c r="L24" s="1528"/>
      <c r="M24" s="1328"/>
      <c r="N24" s="1447"/>
      <c r="O24" s="1402"/>
      <c r="P24" s="1404"/>
      <c r="Q24" s="1411"/>
      <c r="R24" s="1540"/>
      <c r="S24" s="1539"/>
      <c r="T24" s="1403"/>
      <c r="U24" s="1473"/>
      <c r="V24" s="1411"/>
      <c r="W24" s="1328"/>
      <c r="X24" s="1540"/>
      <c r="Y24" s="1554"/>
      <c r="Z24" s="1569"/>
      <c r="AA24" s="1570"/>
      <c r="AB24" s="1570"/>
      <c r="AC24" s="1570"/>
      <c r="AD24" s="1571"/>
      <c r="AE24" s="104"/>
      <c r="AF24" s="108"/>
    </row>
    <row r="25" spans="1:32" s="96" customFormat="1" ht="30" customHeight="1">
      <c r="A25" s="95"/>
      <c r="B25" s="1661"/>
      <c r="C25" s="1516"/>
      <c r="D25" s="1518"/>
      <c r="E25" s="1524"/>
      <c r="F25" s="1525"/>
      <c r="G25" s="1525"/>
      <c r="H25" s="1525"/>
      <c r="I25" s="1526"/>
      <c r="J25" s="1286"/>
      <c r="K25" s="1610"/>
      <c r="L25" s="1528"/>
      <c r="M25" s="1328"/>
      <c r="N25" s="1447"/>
      <c r="O25" s="1402"/>
      <c r="P25" s="1404"/>
      <c r="Q25" s="1411"/>
      <c r="R25" s="1540"/>
      <c r="S25" s="1539"/>
      <c r="T25" s="1403"/>
      <c r="U25" s="1473"/>
      <c r="V25" s="1411"/>
      <c r="W25" s="1328"/>
      <c r="X25" s="1540"/>
      <c r="Y25" s="1554"/>
      <c r="Z25" s="1569"/>
      <c r="AA25" s="1570"/>
      <c r="AB25" s="1570"/>
      <c r="AC25" s="1570"/>
      <c r="AD25" s="1571"/>
      <c r="AE25" s="104"/>
      <c r="AF25" s="108"/>
    </row>
    <row r="26" spans="1:32" s="96" customFormat="1" ht="30" customHeight="1">
      <c r="A26" s="95"/>
      <c r="B26" s="1662"/>
      <c r="C26" s="1517"/>
      <c r="D26" s="1518"/>
      <c r="E26" s="1405" t="s">
        <v>308</v>
      </c>
      <c r="F26" s="1406"/>
      <c r="G26" s="1406"/>
      <c r="H26" s="1406"/>
      <c r="I26" s="1407"/>
      <c r="J26" s="1286"/>
      <c r="K26" s="1610"/>
      <c r="L26" s="1528"/>
      <c r="M26" s="1328"/>
      <c r="N26" s="1447"/>
      <c r="O26" s="1402"/>
      <c r="P26" s="1404"/>
      <c r="Q26" s="1411"/>
      <c r="R26" s="1540"/>
      <c r="S26" s="1539"/>
      <c r="T26" s="1403"/>
      <c r="U26" s="1474"/>
      <c r="V26" s="1411"/>
      <c r="W26" s="1328"/>
      <c r="X26" s="1540"/>
      <c r="Y26" s="1554"/>
      <c r="Z26" s="1569"/>
      <c r="AA26" s="1570"/>
      <c r="AB26" s="1570"/>
      <c r="AC26" s="1570"/>
      <c r="AD26" s="1571"/>
      <c r="AE26" s="104"/>
      <c r="AF26" s="108"/>
    </row>
    <row r="27" spans="1:32" s="96" customFormat="1" ht="30">
      <c r="A27" s="95"/>
      <c r="B27" s="1668" t="s">
        <v>597</v>
      </c>
      <c r="C27" s="1670" t="s">
        <v>309</v>
      </c>
      <c r="D27" s="1518"/>
      <c r="E27" s="1434" t="s">
        <v>376</v>
      </c>
      <c r="F27" s="1435"/>
      <c r="G27" s="1435"/>
      <c r="H27" s="1435"/>
      <c r="I27" s="1436"/>
      <c r="J27" s="1286"/>
      <c r="K27" s="1434" t="s">
        <v>376</v>
      </c>
      <c r="L27" s="1435"/>
      <c r="M27" s="1435"/>
      <c r="N27" s="1435"/>
      <c r="O27" s="1436"/>
      <c r="P27" s="1408" t="s">
        <v>376</v>
      </c>
      <c r="Q27" s="1409"/>
      <c r="R27" s="1409"/>
      <c r="S27" s="1409"/>
      <c r="T27" s="1410"/>
      <c r="U27" s="1408" t="s">
        <v>376</v>
      </c>
      <c r="V27" s="1409"/>
      <c r="W27" s="1409"/>
      <c r="X27" s="1409"/>
      <c r="Y27" s="1410"/>
      <c r="Z27" s="1569"/>
      <c r="AA27" s="1570"/>
      <c r="AB27" s="1570"/>
      <c r="AC27" s="1570"/>
      <c r="AD27" s="1571"/>
      <c r="AE27" s="104"/>
      <c r="AF27" s="108"/>
    </row>
    <row r="28" spans="1:32" s="96" customFormat="1" ht="30" customHeight="1">
      <c r="A28" s="95"/>
      <c r="B28" s="1669"/>
      <c r="C28" s="1670"/>
      <c r="D28" s="1518"/>
      <c r="E28" s="1446"/>
      <c r="F28" s="1438"/>
      <c r="G28" s="1438"/>
      <c r="H28" s="1438"/>
      <c r="I28" s="1439"/>
      <c r="J28" s="1286"/>
      <c r="K28" s="1446"/>
      <c r="L28" s="1438"/>
      <c r="M28" s="1438"/>
      <c r="N28" s="1438"/>
      <c r="O28" s="1439"/>
      <c r="P28" s="1408"/>
      <c r="Q28" s="1409"/>
      <c r="R28" s="1409"/>
      <c r="S28" s="1409"/>
      <c r="T28" s="1410"/>
      <c r="U28" s="1408"/>
      <c r="V28" s="1409"/>
      <c r="W28" s="1409"/>
      <c r="X28" s="1409"/>
      <c r="Y28" s="1410"/>
      <c r="Z28" s="1569"/>
      <c r="AA28" s="1570"/>
      <c r="AB28" s="1570"/>
      <c r="AC28" s="1570"/>
      <c r="AD28" s="1571"/>
      <c r="AE28" s="104"/>
      <c r="AF28" s="108"/>
    </row>
    <row r="29" spans="1:32" s="96" customFormat="1" ht="30" customHeight="1">
      <c r="A29" s="95"/>
      <c r="B29" s="1660" t="s">
        <v>598</v>
      </c>
      <c r="C29" s="1670"/>
      <c r="D29" s="1518"/>
      <c r="E29" s="1534" t="s">
        <v>181</v>
      </c>
      <c r="F29" s="1469" t="s">
        <v>101</v>
      </c>
      <c r="G29" s="1328" t="s">
        <v>180</v>
      </c>
      <c r="H29" s="1447" t="s">
        <v>417</v>
      </c>
      <c r="I29" s="1470" t="s">
        <v>235</v>
      </c>
      <c r="J29" s="1286"/>
      <c r="K29" s="1610" t="s">
        <v>118</v>
      </c>
      <c r="L29" s="1528" t="s">
        <v>181</v>
      </c>
      <c r="M29" s="1328" t="s">
        <v>180</v>
      </c>
      <c r="N29" s="1447" t="s">
        <v>417</v>
      </c>
      <c r="O29" s="1402" t="s">
        <v>585</v>
      </c>
      <c r="P29" s="1404" t="s">
        <v>417</v>
      </c>
      <c r="Q29" s="1411" t="s">
        <v>181</v>
      </c>
      <c r="R29" s="1469" t="s">
        <v>101</v>
      </c>
      <c r="S29" s="1539" t="s">
        <v>103</v>
      </c>
      <c r="T29" s="1403" t="s">
        <v>118</v>
      </c>
      <c r="U29" s="1472" t="s">
        <v>589</v>
      </c>
      <c r="V29" s="1411" t="s">
        <v>181</v>
      </c>
      <c r="W29" s="1328" t="s">
        <v>180</v>
      </c>
      <c r="X29" s="1540" t="s">
        <v>101</v>
      </c>
      <c r="Y29" s="1554" t="s">
        <v>103</v>
      </c>
      <c r="Z29" s="1569"/>
      <c r="AA29" s="1570"/>
      <c r="AB29" s="1570"/>
      <c r="AC29" s="1570"/>
      <c r="AD29" s="1571"/>
      <c r="AE29" s="104"/>
      <c r="AF29" s="108"/>
    </row>
    <row r="30" spans="1:32" s="96" customFormat="1" ht="30" customHeight="1">
      <c r="A30" s="95"/>
      <c r="B30" s="1662"/>
      <c r="C30" s="1670"/>
      <c r="D30" s="1518"/>
      <c r="E30" s="1534"/>
      <c r="F30" s="1469"/>
      <c r="G30" s="1328"/>
      <c r="H30" s="1447"/>
      <c r="I30" s="1470"/>
      <c r="J30" s="1286"/>
      <c r="K30" s="1610"/>
      <c r="L30" s="1528"/>
      <c r="M30" s="1328"/>
      <c r="N30" s="1447"/>
      <c r="O30" s="1402"/>
      <c r="P30" s="1404"/>
      <c r="Q30" s="1411"/>
      <c r="R30" s="1469"/>
      <c r="S30" s="1539"/>
      <c r="T30" s="1403"/>
      <c r="U30" s="1473"/>
      <c r="V30" s="1411"/>
      <c r="W30" s="1328"/>
      <c r="X30" s="1540"/>
      <c r="Y30" s="1554"/>
      <c r="Z30" s="1569"/>
      <c r="AA30" s="1570"/>
      <c r="AB30" s="1570"/>
      <c r="AC30" s="1570"/>
      <c r="AD30" s="1571"/>
      <c r="AE30" s="104"/>
      <c r="AF30" s="108"/>
    </row>
    <row r="31" spans="1:32" s="96" customFormat="1" ht="30" customHeight="1">
      <c r="A31" s="95"/>
      <c r="B31" s="1660" t="s">
        <v>599</v>
      </c>
      <c r="C31" s="1538" t="s">
        <v>214</v>
      </c>
      <c r="D31" s="1518"/>
      <c r="E31" s="1534"/>
      <c r="F31" s="1469"/>
      <c r="G31" s="1328"/>
      <c r="H31" s="1447"/>
      <c r="I31" s="1470"/>
      <c r="J31" s="1286"/>
      <c r="K31" s="1610"/>
      <c r="L31" s="1528"/>
      <c r="M31" s="1328"/>
      <c r="N31" s="1447"/>
      <c r="O31" s="1402"/>
      <c r="P31" s="1404"/>
      <c r="Q31" s="1411"/>
      <c r="R31" s="1469"/>
      <c r="S31" s="1539"/>
      <c r="T31" s="1403"/>
      <c r="U31" s="1473"/>
      <c r="V31" s="1411"/>
      <c r="W31" s="1328"/>
      <c r="X31" s="1540"/>
      <c r="Y31" s="1554"/>
      <c r="Z31" s="1572"/>
      <c r="AA31" s="1573"/>
      <c r="AB31" s="1573"/>
      <c r="AC31" s="1573"/>
      <c r="AD31" s="1574"/>
      <c r="AE31" s="104"/>
      <c r="AF31" s="108"/>
    </row>
    <row r="32" spans="1:32" s="96" customFormat="1" ht="30">
      <c r="A32" s="95"/>
      <c r="B32" s="1662"/>
      <c r="C32" s="1538"/>
      <c r="D32" s="1518"/>
      <c r="E32" s="1534"/>
      <c r="F32" s="1469"/>
      <c r="G32" s="1328"/>
      <c r="H32" s="1447"/>
      <c r="I32" s="1470"/>
      <c r="J32" s="1286"/>
      <c r="K32" s="1610"/>
      <c r="L32" s="1528"/>
      <c r="M32" s="1328"/>
      <c r="N32" s="1447"/>
      <c r="O32" s="1402"/>
      <c r="P32" s="1404"/>
      <c r="Q32" s="1411"/>
      <c r="R32" s="1469"/>
      <c r="S32" s="1539"/>
      <c r="T32" s="1403"/>
      <c r="U32" s="1474"/>
      <c r="V32" s="1411"/>
      <c r="W32" s="1328"/>
      <c r="X32" s="1540"/>
      <c r="Y32" s="1554"/>
      <c r="Z32" s="1097"/>
      <c r="AA32" s="1098"/>
      <c r="AB32" s="1098"/>
      <c r="AC32" s="1098"/>
      <c r="AD32" s="1099"/>
      <c r="AE32" s="104"/>
      <c r="AF32" s="108"/>
    </row>
    <row r="33" spans="1:32" s="96" customFormat="1" ht="30" customHeight="1">
      <c r="A33" s="95"/>
      <c r="B33" s="1100" t="s">
        <v>600</v>
      </c>
      <c r="C33" s="1432" t="s">
        <v>376</v>
      </c>
      <c r="D33" s="1519"/>
      <c r="E33" s="1637" t="s">
        <v>379</v>
      </c>
      <c r="F33" s="1638"/>
      <c r="G33" s="1638"/>
      <c r="H33" s="1638"/>
      <c r="I33" s="1639"/>
      <c r="J33" s="1743" t="s">
        <v>584</v>
      </c>
      <c r="K33" s="1637" t="s">
        <v>379</v>
      </c>
      <c r="L33" s="1638"/>
      <c r="M33" s="1638"/>
      <c r="N33" s="1638"/>
      <c r="O33" s="1639"/>
      <c r="P33" s="1646" t="s">
        <v>376</v>
      </c>
      <c r="Q33" s="1647"/>
      <c r="R33" s="1647"/>
      <c r="S33" s="1647"/>
      <c r="T33" s="1648"/>
      <c r="U33" s="1555" t="s">
        <v>379</v>
      </c>
      <c r="V33" s="1556"/>
      <c r="W33" s="1556"/>
      <c r="X33" s="1556"/>
      <c r="Y33" s="1557"/>
      <c r="Z33" s="1097"/>
      <c r="AA33" s="1098"/>
      <c r="AB33" s="1098"/>
      <c r="AC33" s="1098"/>
      <c r="AD33" s="1099"/>
      <c r="AE33" s="104"/>
      <c r="AF33" s="108"/>
    </row>
    <row r="34" spans="1:32" s="96" customFormat="1" ht="30" customHeight="1">
      <c r="A34" s="95"/>
      <c r="B34" s="1100" t="s">
        <v>601</v>
      </c>
      <c r="C34" s="1433"/>
      <c r="D34" s="1400" t="s">
        <v>581</v>
      </c>
      <c r="E34" s="1640"/>
      <c r="F34" s="1641"/>
      <c r="G34" s="1641"/>
      <c r="H34" s="1641"/>
      <c r="I34" s="1642"/>
      <c r="J34" s="1744"/>
      <c r="K34" s="1640"/>
      <c r="L34" s="1641"/>
      <c r="M34" s="1641"/>
      <c r="N34" s="1641"/>
      <c r="O34" s="1642"/>
      <c r="P34" s="1391" t="s">
        <v>291</v>
      </c>
      <c r="Q34" s="1392"/>
      <c r="R34" s="1392"/>
      <c r="S34" s="1392"/>
      <c r="T34" s="1393"/>
      <c r="U34" s="1555"/>
      <c r="V34" s="1556"/>
      <c r="W34" s="1556"/>
      <c r="X34" s="1556"/>
      <c r="Y34" s="1557"/>
      <c r="Z34" s="1097"/>
      <c r="AA34" s="1098"/>
      <c r="AB34" s="1098"/>
      <c r="AC34" s="1098"/>
      <c r="AD34" s="1099"/>
      <c r="AE34" s="104"/>
      <c r="AF34" s="108"/>
    </row>
    <row r="35" spans="1:32" s="96" customFormat="1" ht="29.25" customHeight="1">
      <c r="A35" s="95"/>
      <c r="B35" s="1100" t="s">
        <v>602</v>
      </c>
      <c r="C35" s="1431" t="s">
        <v>363</v>
      </c>
      <c r="D35" s="1400"/>
      <c r="E35" s="1643"/>
      <c r="F35" s="1644"/>
      <c r="G35" s="1644"/>
      <c r="H35" s="1644"/>
      <c r="I35" s="1645"/>
      <c r="J35" s="1745"/>
      <c r="K35" s="1643"/>
      <c r="L35" s="1644"/>
      <c r="M35" s="1644"/>
      <c r="N35" s="1644"/>
      <c r="O35" s="1645"/>
      <c r="P35" s="1394"/>
      <c r="Q35" s="1395"/>
      <c r="R35" s="1395"/>
      <c r="S35" s="1395"/>
      <c r="T35" s="1396"/>
      <c r="U35" s="1555"/>
      <c r="V35" s="1556"/>
      <c r="W35" s="1558"/>
      <c r="X35" s="1556"/>
      <c r="Y35" s="1557"/>
      <c r="Z35" s="1097"/>
      <c r="AA35" s="1098"/>
      <c r="AB35" s="1098"/>
      <c r="AC35" s="1098"/>
      <c r="AD35" s="1099"/>
      <c r="AE35" s="104"/>
      <c r="AF35" s="108"/>
    </row>
    <row r="36" spans="1:35" s="96" customFormat="1" ht="30" customHeight="1">
      <c r="A36" s="95"/>
      <c r="B36" s="1078" t="s">
        <v>603</v>
      </c>
      <c r="C36" s="1431"/>
      <c r="D36" s="1400"/>
      <c r="E36" s="1666" t="s">
        <v>103</v>
      </c>
      <c r="F36" s="1656" t="s">
        <v>101</v>
      </c>
      <c r="G36" s="1328" t="s">
        <v>180</v>
      </c>
      <c r="H36" s="1447" t="s">
        <v>417</v>
      </c>
      <c r="I36" s="1470" t="s">
        <v>235</v>
      </c>
      <c r="J36" s="1746" t="s">
        <v>583</v>
      </c>
      <c r="K36" s="1677" t="s">
        <v>118</v>
      </c>
      <c r="L36" s="1683" t="s">
        <v>181</v>
      </c>
      <c r="M36" s="1633" t="s">
        <v>180</v>
      </c>
      <c r="N36" s="1636" t="s">
        <v>417</v>
      </c>
      <c r="O36" s="1402" t="s">
        <v>585</v>
      </c>
      <c r="P36" s="1394"/>
      <c r="Q36" s="1395"/>
      <c r="R36" s="1395"/>
      <c r="S36" s="1395"/>
      <c r="T36" s="1396"/>
      <c r="U36" s="1472" t="s">
        <v>589</v>
      </c>
      <c r="V36" s="1411" t="s">
        <v>181</v>
      </c>
      <c r="W36" s="1600" t="s">
        <v>585</v>
      </c>
      <c r="X36" s="1603" t="s">
        <v>101</v>
      </c>
      <c r="Y36" s="1554" t="s">
        <v>103</v>
      </c>
      <c r="Z36" s="1097"/>
      <c r="AA36" s="1098"/>
      <c r="AB36" s="1098"/>
      <c r="AC36" s="1098"/>
      <c r="AD36" s="1099"/>
      <c r="AE36" s="104"/>
      <c r="AF36" s="108"/>
      <c r="AI36" s="97"/>
    </row>
    <row r="37" spans="1:33" s="96" customFormat="1" ht="30" customHeight="1">
      <c r="A37" s="95"/>
      <c r="B37" s="1078" t="s">
        <v>604</v>
      </c>
      <c r="C37" s="1431"/>
      <c r="D37" s="1400" t="s">
        <v>582</v>
      </c>
      <c r="E37" s="1666"/>
      <c r="F37" s="1657"/>
      <c r="G37" s="1328"/>
      <c r="H37" s="1447"/>
      <c r="I37" s="1470"/>
      <c r="J37" s="1747"/>
      <c r="K37" s="1677"/>
      <c r="L37" s="1684"/>
      <c r="M37" s="1634"/>
      <c r="N37" s="1634"/>
      <c r="O37" s="1402"/>
      <c r="P37" s="1394"/>
      <c r="Q37" s="1395"/>
      <c r="R37" s="1395"/>
      <c r="S37" s="1395"/>
      <c r="T37" s="1396"/>
      <c r="U37" s="1473"/>
      <c r="V37" s="1411"/>
      <c r="W37" s="1600"/>
      <c r="X37" s="1603"/>
      <c r="Y37" s="1554"/>
      <c r="Z37" s="1097"/>
      <c r="AA37" s="1098"/>
      <c r="AB37" s="1098"/>
      <c r="AC37" s="1098"/>
      <c r="AD37" s="1099"/>
      <c r="AE37" s="104"/>
      <c r="AF37" s="108"/>
      <c r="AG37" s="112"/>
    </row>
    <row r="38" spans="1:32" s="96" customFormat="1" ht="30" customHeight="1">
      <c r="A38" s="95"/>
      <c r="B38" s="1078" t="s">
        <v>605</v>
      </c>
      <c r="C38" s="1431"/>
      <c r="D38" s="1400"/>
      <c r="E38" s="1666"/>
      <c r="F38" s="1657"/>
      <c r="G38" s="1328"/>
      <c r="H38" s="1447"/>
      <c r="I38" s="1470"/>
      <c r="J38" s="1748"/>
      <c r="K38" s="1677"/>
      <c r="L38" s="1684"/>
      <c r="M38" s="1634"/>
      <c r="N38" s="1634"/>
      <c r="O38" s="1402"/>
      <c r="P38" s="1394"/>
      <c r="Q38" s="1395"/>
      <c r="R38" s="1395"/>
      <c r="S38" s="1395"/>
      <c r="T38" s="1396"/>
      <c r="U38" s="1473"/>
      <c r="V38" s="1411"/>
      <c r="W38" s="1600"/>
      <c r="X38" s="1603"/>
      <c r="Y38" s="1554"/>
      <c r="Z38" s="1097"/>
      <c r="AA38" s="1098"/>
      <c r="AB38" s="1098"/>
      <c r="AC38" s="1098"/>
      <c r="AD38" s="1099"/>
      <c r="AE38" s="104"/>
      <c r="AF38" s="108"/>
    </row>
    <row r="39" spans="1:32" s="96" customFormat="1" ht="30.75" customHeight="1" thickBot="1">
      <c r="A39" s="95"/>
      <c r="B39" s="1078" t="s">
        <v>606</v>
      </c>
      <c r="C39" s="1431"/>
      <c r="D39" s="1401"/>
      <c r="E39" s="1667"/>
      <c r="F39" s="1658"/>
      <c r="G39" s="1659"/>
      <c r="H39" s="1663"/>
      <c r="I39" s="1665"/>
      <c r="J39" s="1746" t="s">
        <v>832</v>
      </c>
      <c r="K39" s="1678"/>
      <c r="L39" s="1685"/>
      <c r="M39" s="1635"/>
      <c r="N39" s="1635"/>
      <c r="O39" s="1632"/>
      <c r="P39" s="1397"/>
      <c r="Q39" s="1398"/>
      <c r="R39" s="1398"/>
      <c r="S39" s="1398"/>
      <c r="T39" s="1399"/>
      <c r="U39" s="1602"/>
      <c r="V39" s="1597"/>
      <c r="W39" s="1601"/>
      <c r="X39" s="1604"/>
      <c r="Y39" s="1605"/>
      <c r="Z39" s="1097"/>
      <c r="AA39" s="1098"/>
      <c r="AB39" s="1098"/>
      <c r="AC39" s="1098"/>
      <c r="AD39" s="1099"/>
      <c r="AE39" s="104"/>
      <c r="AF39" s="108"/>
    </row>
    <row r="40" spans="1:33" s="96" customFormat="1" ht="30" customHeight="1">
      <c r="A40" s="95"/>
      <c r="B40" s="1284" t="s">
        <v>830</v>
      </c>
      <c r="C40" s="1287"/>
      <c r="D40" s="1412"/>
      <c r="E40" s="1283"/>
      <c r="F40" s="1283"/>
      <c r="G40" s="1283"/>
      <c r="H40" s="1283"/>
      <c r="I40" s="1283"/>
      <c r="J40" s="1749"/>
      <c r="K40" s="1282"/>
      <c r="L40" s="1282"/>
      <c r="M40" s="1282"/>
      <c r="N40" s="1282"/>
      <c r="O40" s="1282"/>
      <c r="P40" s="1283"/>
      <c r="Q40" s="1283"/>
      <c r="R40" s="1283"/>
      <c r="S40" s="1283"/>
      <c r="T40" s="1283"/>
      <c r="U40" s="1282"/>
      <c r="V40" s="1282"/>
      <c r="W40" s="1282"/>
      <c r="X40" s="1282"/>
      <c r="Y40" s="1282"/>
      <c r="Z40" s="1097"/>
      <c r="AA40" s="1098"/>
      <c r="AB40" s="1098"/>
      <c r="AC40" s="1098"/>
      <c r="AD40" s="1099"/>
      <c r="AE40" s="104"/>
      <c r="AF40" s="108"/>
      <c r="AG40" s="112"/>
    </row>
    <row r="41" spans="1:32" s="96" customFormat="1" ht="30.75" customHeight="1" thickBot="1">
      <c r="A41" s="95"/>
      <c r="B41" s="1284" t="s">
        <v>831</v>
      </c>
      <c r="C41" s="1287"/>
      <c r="D41" s="1413"/>
      <c r="E41" s="1283"/>
      <c r="F41" s="1283"/>
      <c r="G41" s="1283"/>
      <c r="H41" s="1283"/>
      <c r="I41" s="1283"/>
      <c r="J41" s="1750"/>
      <c r="K41" s="1282"/>
      <c r="L41" s="1282"/>
      <c r="M41" s="1282"/>
      <c r="N41" s="1282"/>
      <c r="O41" s="1282"/>
      <c r="P41" s="1283"/>
      <c r="Q41" s="1283"/>
      <c r="R41" s="1283"/>
      <c r="S41" s="1283"/>
      <c r="T41" s="1283"/>
      <c r="U41" s="1282"/>
      <c r="V41" s="1282"/>
      <c r="W41" s="1282"/>
      <c r="X41" s="1282"/>
      <c r="Y41" s="1282"/>
      <c r="Z41" s="1097"/>
      <c r="AA41" s="1098"/>
      <c r="AB41" s="1098"/>
      <c r="AC41" s="1098"/>
      <c r="AD41" s="1099"/>
      <c r="AE41" s="104"/>
      <c r="AF41" s="108"/>
    </row>
    <row r="42" spans="1:32" s="92" customFormat="1" ht="23.25" customHeight="1" hidden="1" thickBot="1">
      <c r="A42" s="91"/>
      <c r="B42" s="1101"/>
      <c r="C42" s="1102"/>
      <c r="D42" s="1102"/>
      <c r="E42" s="1102"/>
      <c r="F42" s="1102"/>
      <c r="G42" s="1103"/>
      <c r="H42" s="1103"/>
      <c r="I42" s="1103"/>
      <c r="J42" s="131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31"/>
      <c r="V42" s="131"/>
      <c r="W42" s="131"/>
      <c r="X42" s="131"/>
      <c r="Y42" s="131"/>
      <c r="Z42" s="1103"/>
      <c r="AA42" s="1103"/>
      <c r="AB42" s="1103"/>
      <c r="AC42" s="1104"/>
      <c r="AD42" s="1105"/>
      <c r="AE42" s="105"/>
      <c r="AF42" s="109"/>
    </row>
    <row r="43" spans="1:33" s="154" customFormat="1" ht="23.25" customHeight="1" hidden="1">
      <c r="A43" s="147"/>
      <c r="B43" s="148" t="s">
        <v>180</v>
      </c>
      <c r="C43" s="149"/>
      <c r="D43" s="691"/>
      <c r="E43" s="960"/>
      <c r="F43" s="960"/>
      <c r="G43" s="692">
        <v>4</v>
      </c>
      <c r="H43" s="692"/>
      <c r="I43" s="693"/>
      <c r="J43" s="691"/>
      <c r="K43" s="960"/>
      <c r="L43" s="960"/>
      <c r="M43" s="692">
        <v>10</v>
      </c>
      <c r="N43" s="692"/>
      <c r="O43" s="693"/>
      <c r="P43" s="691"/>
      <c r="Q43" s="960"/>
      <c r="R43" s="692"/>
      <c r="S43" s="692"/>
      <c r="T43" s="693"/>
      <c r="U43" s="691"/>
      <c r="V43" s="960"/>
      <c r="W43" s="692">
        <v>8</v>
      </c>
      <c r="X43" s="692"/>
      <c r="Y43" s="693"/>
      <c r="Z43" s="150"/>
      <c r="AA43" s="978"/>
      <c r="AB43" s="151"/>
      <c r="AC43" s="151"/>
      <c r="AD43" s="152"/>
      <c r="AE43" s="1451" t="s">
        <v>242</v>
      </c>
      <c r="AF43" s="153">
        <f aca="true" t="shared" si="0" ref="AF43:AF59">SUM(C43:AD43)</f>
        <v>22</v>
      </c>
      <c r="AG43" s="1450"/>
    </row>
    <row r="44" spans="1:33" s="154" customFormat="1" ht="23.25" customHeight="1" hidden="1">
      <c r="A44" s="147"/>
      <c r="B44" s="158" t="s">
        <v>387</v>
      </c>
      <c r="C44" s="159"/>
      <c r="D44" s="697"/>
      <c r="E44" s="961"/>
      <c r="F44" s="961"/>
      <c r="G44" s="698"/>
      <c r="H44" s="698"/>
      <c r="I44" s="699"/>
      <c r="J44" s="697"/>
      <c r="K44" s="961"/>
      <c r="L44" s="961"/>
      <c r="M44" s="698"/>
      <c r="N44" s="698"/>
      <c r="O44" s="699"/>
      <c r="P44" s="697"/>
      <c r="Q44" s="961"/>
      <c r="R44" s="698"/>
      <c r="S44" s="698"/>
      <c r="T44" s="699"/>
      <c r="U44" s="697"/>
      <c r="V44" s="961"/>
      <c r="W44" s="698"/>
      <c r="X44" s="698"/>
      <c r="Y44" s="699"/>
      <c r="Z44" s="160"/>
      <c r="AA44" s="979"/>
      <c r="AB44" s="161"/>
      <c r="AC44" s="161"/>
      <c r="AD44" s="162"/>
      <c r="AE44" s="1452"/>
      <c r="AF44" s="163">
        <f t="shared" si="0"/>
        <v>0</v>
      </c>
      <c r="AG44" s="1450"/>
    </row>
    <row r="45" spans="1:33" s="154" customFormat="1" ht="23.25" customHeight="1" hidden="1">
      <c r="A45" s="147"/>
      <c r="B45" s="164" t="s">
        <v>181</v>
      </c>
      <c r="C45" s="165"/>
      <c r="D45" s="700"/>
      <c r="E45" s="700">
        <v>2</v>
      </c>
      <c r="F45" s="962"/>
      <c r="G45" s="701"/>
      <c r="H45" s="701"/>
      <c r="I45" s="702"/>
      <c r="J45" s="700"/>
      <c r="K45" s="962"/>
      <c r="L45" s="962">
        <v>10</v>
      </c>
      <c r="M45" s="701"/>
      <c r="N45" s="701"/>
      <c r="O45" s="702"/>
      <c r="P45" s="700"/>
      <c r="Q45" s="962">
        <v>6</v>
      </c>
      <c r="R45" s="701"/>
      <c r="S45" s="701"/>
      <c r="T45" s="702"/>
      <c r="U45" s="700"/>
      <c r="V45" s="962">
        <v>6</v>
      </c>
      <c r="W45" s="701"/>
      <c r="X45" s="701"/>
      <c r="Y45" s="702"/>
      <c r="Z45" s="166"/>
      <c r="AA45" s="980"/>
      <c r="AB45" s="167"/>
      <c r="AC45" s="167"/>
      <c r="AD45" s="168"/>
      <c r="AE45" s="1452"/>
      <c r="AF45" s="169">
        <f t="shared" si="0"/>
        <v>24</v>
      </c>
      <c r="AG45" s="1450"/>
    </row>
    <row r="46" spans="1:33" s="154" customFormat="1" ht="23.25" customHeight="1" hidden="1">
      <c r="A46" s="147"/>
      <c r="B46" s="472" t="s">
        <v>103</v>
      </c>
      <c r="C46" s="473"/>
      <c r="D46" s="703"/>
      <c r="E46" s="703">
        <v>2</v>
      </c>
      <c r="F46" s="963"/>
      <c r="G46" s="704"/>
      <c r="H46" s="704"/>
      <c r="I46" s="705"/>
      <c r="J46" s="703"/>
      <c r="K46" s="703"/>
      <c r="L46" s="963"/>
      <c r="M46" s="704"/>
      <c r="N46" s="704"/>
      <c r="O46" s="705"/>
      <c r="P46" s="703"/>
      <c r="Q46" s="963"/>
      <c r="R46" s="704"/>
      <c r="S46" s="704">
        <v>4</v>
      </c>
      <c r="T46" s="705"/>
      <c r="U46" s="703"/>
      <c r="V46" s="963"/>
      <c r="W46" s="704"/>
      <c r="X46" s="704"/>
      <c r="Y46" s="705">
        <v>6</v>
      </c>
      <c r="Z46" s="474"/>
      <c r="AA46" s="981"/>
      <c r="AB46" s="475"/>
      <c r="AC46" s="475"/>
      <c r="AD46" s="476"/>
      <c r="AE46" s="1452"/>
      <c r="AF46" s="477">
        <f t="shared" si="0"/>
        <v>12</v>
      </c>
      <c r="AG46" s="1450"/>
    </row>
    <row r="47" spans="1:33" s="154" customFormat="1" ht="23.25" customHeight="1" hidden="1">
      <c r="A47" s="147"/>
      <c r="B47" s="236" t="s">
        <v>101</v>
      </c>
      <c r="C47" s="237"/>
      <c r="D47" s="706"/>
      <c r="E47" s="706"/>
      <c r="F47" s="964">
        <v>4</v>
      </c>
      <c r="G47" s="707"/>
      <c r="H47" s="707"/>
      <c r="I47" s="708"/>
      <c r="J47" s="706"/>
      <c r="K47" s="706">
        <v>4</v>
      </c>
      <c r="L47" s="964"/>
      <c r="M47" s="707"/>
      <c r="N47" s="707"/>
      <c r="O47" s="707"/>
      <c r="P47" s="706"/>
      <c r="Q47" s="964"/>
      <c r="R47" s="707">
        <v>6</v>
      </c>
      <c r="S47" s="707"/>
      <c r="T47" s="708"/>
      <c r="U47" s="706"/>
      <c r="V47" s="964"/>
      <c r="W47" s="707"/>
      <c r="X47" s="707">
        <v>10</v>
      </c>
      <c r="Y47" s="708"/>
      <c r="Z47" s="233"/>
      <c r="AA47" s="982"/>
      <c r="AB47" s="234"/>
      <c r="AC47" s="234"/>
      <c r="AD47" s="235"/>
      <c r="AE47" s="1452"/>
      <c r="AF47" s="238">
        <f t="shared" si="0"/>
        <v>24</v>
      </c>
      <c r="AG47" s="1450"/>
    </row>
    <row r="48" spans="1:33" s="154" customFormat="1" ht="23.25" customHeight="1" hidden="1">
      <c r="A48" s="147"/>
      <c r="B48" s="546" t="s">
        <v>118</v>
      </c>
      <c r="C48" s="548"/>
      <c r="D48" s="709"/>
      <c r="E48" s="709"/>
      <c r="F48" s="965"/>
      <c r="G48" s="710"/>
      <c r="H48" s="710"/>
      <c r="I48" s="711"/>
      <c r="J48" s="709"/>
      <c r="K48" s="709">
        <v>6</v>
      </c>
      <c r="L48" s="965"/>
      <c r="M48" s="710"/>
      <c r="N48" s="710"/>
      <c r="O48" s="710"/>
      <c r="P48" s="709"/>
      <c r="Q48" s="965"/>
      <c r="R48" s="710"/>
      <c r="S48" s="710"/>
      <c r="T48" s="711">
        <v>6</v>
      </c>
      <c r="U48" s="709"/>
      <c r="V48" s="965"/>
      <c r="W48" s="710"/>
      <c r="X48" s="710"/>
      <c r="Y48" s="711"/>
      <c r="Z48" s="549"/>
      <c r="AA48" s="983"/>
      <c r="AB48" s="550"/>
      <c r="AC48" s="550"/>
      <c r="AD48" s="551"/>
      <c r="AE48" s="1452"/>
      <c r="AF48" s="547">
        <f t="shared" si="0"/>
        <v>12</v>
      </c>
      <c r="AG48" s="1450"/>
    </row>
    <row r="49" spans="1:33" s="154" customFormat="1" ht="23.25" customHeight="1" hidden="1">
      <c r="A49" s="147"/>
      <c r="B49" s="302" t="s">
        <v>417</v>
      </c>
      <c r="C49" s="303"/>
      <c r="D49" s="718"/>
      <c r="E49" s="718"/>
      <c r="F49" s="966"/>
      <c r="G49" s="719"/>
      <c r="H49" s="719">
        <v>4</v>
      </c>
      <c r="I49" s="720"/>
      <c r="J49" s="718"/>
      <c r="K49" s="718"/>
      <c r="L49" s="966"/>
      <c r="M49" s="719"/>
      <c r="N49" s="719">
        <v>8</v>
      </c>
      <c r="O49" s="719"/>
      <c r="P49" s="718">
        <v>6</v>
      </c>
      <c r="Q49" s="966"/>
      <c r="R49" s="719"/>
      <c r="S49" s="719"/>
      <c r="T49" s="720"/>
      <c r="U49" s="718"/>
      <c r="V49" s="966">
        <v>4</v>
      </c>
      <c r="W49" s="719"/>
      <c r="X49" s="719"/>
      <c r="Y49" s="720"/>
      <c r="Z49" s="304"/>
      <c r="AA49" s="984"/>
      <c r="AB49" s="305"/>
      <c r="AC49" s="305"/>
      <c r="AD49" s="306"/>
      <c r="AE49" s="1452"/>
      <c r="AF49" s="307">
        <f t="shared" si="0"/>
        <v>22</v>
      </c>
      <c r="AG49" s="1450"/>
    </row>
    <row r="50" spans="1:33" s="154" customFormat="1" ht="23.25" customHeight="1" hidden="1">
      <c r="A50" s="147"/>
      <c r="B50" s="170" t="s">
        <v>235</v>
      </c>
      <c r="C50" s="171"/>
      <c r="D50" s="712"/>
      <c r="E50" s="712"/>
      <c r="F50" s="967"/>
      <c r="G50" s="713"/>
      <c r="H50" s="713"/>
      <c r="I50" s="714">
        <v>4</v>
      </c>
      <c r="J50" s="712"/>
      <c r="K50" s="712"/>
      <c r="L50" s="967"/>
      <c r="M50" s="713"/>
      <c r="N50" s="713"/>
      <c r="O50" s="713"/>
      <c r="P50" s="712"/>
      <c r="Q50" s="967"/>
      <c r="R50" s="713"/>
      <c r="S50" s="713">
        <v>2</v>
      </c>
      <c r="T50" s="714"/>
      <c r="U50" s="712"/>
      <c r="V50" s="967"/>
      <c r="W50" s="713"/>
      <c r="X50" s="713"/>
      <c r="Y50" s="714">
        <v>4</v>
      </c>
      <c r="Z50" s="172"/>
      <c r="AA50" s="985"/>
      <c r="AB50" s="173"/>
      <c r="AC50" s="173"/>
      <c r="AD50" s="174"/>
      <c r="AE50" s="1452"/>
      <c r="AF50" s="175">
        <f t="shared" si="0"/>
        <v>10</v>
      </c>
      <c r="AG50" s="1450"/>
    </row>
    <row r="51" spans="1:33" s="154" customFormat="1" ht="23.25" customHeight="1" hidden="1">
      <c r="A51" s="147"/>
      <c r="B51" s="564" t="s">
        <v>386</v>
      </c>
      <c r="C51" s="565"/>
      <c r="D51" s="715"/>
      <c r="E51" s="715"/>
      <c r="F51" s="968"/>
      <c r="G51" s="716"/>
      <c r="H51" s="716"/>
      <c r="I51" s="717"/>
      <c r="J51" s="715"/>
      <c r="K51" s="715"/>
      <c r="L51" s="968"/>
      <c r="M51" s="716"/>
      <c r="N51" s="716">
        <v>2</v>
      </c>
      <c r="O51" s="717"/>
      <c r="P51" s="715"/>
      <c r="Q51" s="968"/>
      <c r="R51" s="716"/>
      <c r="S51" s="716"/>
      <c r="T51" s="717"/>
      <c r="U51" s="715"/>
      <c r="V51" s="968"/>
      <c r="W51" s="716"/>
      <c r="X51" s="716"/>
      <c r="Y51" s="717"/>
      <c r="Z51" s="232"/>
      <c r="AA51" s="986"/>
      <c r="AB51" s="562"/>
      <c r="AC51" s="562"/>
      <c r="AD51" s="563"/>
      <c r="AE51" s="1452"/>
      <c r="AF51" s="229">
        <f t="shared" si="0"/>
        <v>2</v>
      </c>
      <c r="AG51" s="1450"/>
    </row>
    <row r="52" spans="1:33" s="154" customFormat="1" ht="23.25" customHeight="1" hidden="1">
      <c r="A52" s="147"/>
      <c r="B52" s="155" t="s">
        <v>607</v>
      </c>
      <c r="C52" s="156"/>
      <c r="D52" s="694"/>
      <c r="E52" s="694"/>
      <c r="F52" s="969"/>
      <c r="G52" s="695"/>
      <c r="H52" s="695"/>
      <c r="I52" s="696"/>
      <c r="J52" s="694"/>
      <c r="K52" s="694">
        <v>2</v>
      </c>
      <c r="L52" s="969"/>
      <c r="M52" s="695"/>
      <c r="N52" s="695"/>
      <c r="O52" s="695"/>
      <c r="P52" s="694"/>
      <c r="Q52" s="969"/>
      <c r="R52" s="695"/>
      <c r="S52" s="695"/>
      <c r="T52" s="696"/>
      <c r="U52" s="694">
        <v>10</v>
      </c>
      <c r="V52" s="969"/>
      <c r="W52" s="695"/>
      <c r="X52" s="695"/>
      <c r="Y52" s="696"/>
      <c r="Z52" s="869"/>
      <c r="AA52" s="987"/>
      <c r="AB52" s="870"/>
      <c r="AC52" s="870"/>
      <c r="AD52" s="871"/>
      <c r="AE52" s="1452"/>
      <c r="AF52" s="157">
        <f t="shared" si="0"/>
        <v>12</v>
      </c>
      <c r="AG52" s="1450"/>
    </row>
    <row r="53" spans="1:33" s="154" customFormat="1" ht="23.25" customHeight="1" hidden="1">
      <c r="A53" s="147"/>
      <c r="B53" s="1001" t="s">
        <v>585</v>
      </c>
      <c r="C53" s="1002"/>
      <c r="D53" s="1003"/>
      <c r="E53" s="1003"/>
      <c r="F53" s="1004"/>
      <c r="G53" s="1005"/>
      <c r="H53" s="1005"/>
      <c r="I53" s="1006"/>
      <c r="J53" s="1003"/>
      <c r="K53" s="1003"/>
      <c r="L53" s="1004"/>
      <c r="M53" s="1005"/>
      <c r="N53" s="1005"/>
      <c r="O53" s="1005">
        <v>10</v>
      </c>
      <c r="P53" s="1003"/>
      <c r="Q53" s="1004"/>
      <c r="R53" s="1005"/>
      <c r="S53" s="1005"/>
      <c r="T53" s="1006"/>
      <c r="U53" s="1003"/>
      <c r="V53" s="1004"/>
      <c r="W53" s="1005">
        <v>2</v>
      </c>
      <c r="X53" s="1005"/>
      <c r="Y53" s="1006"/>
      <c r="Z53" s="1007"/>
      <c r="AA53" s="1008"/>
      <c r="AB53" s="1009"/>
      <c r="AC53" s="1009"/>
      <c r="AD53" s="1010"/>
      <c r="AE53" s="1452"/>
      <c r="AF53" s="1011">
        <f t="shared" si="0"/>
        <v>12</v>
      </c>
      <c r="AG53" s="1450"/>
    </row>
    <row r="54" spans="1:33" s="154" customFormat="1" ht="23.25" customHeight="1" hidden="1">
      <c r="A54" s="147"/>
      <c r="B54" s="546" t="s">
        <v>315</v>
      </c>
      <c r="C54" s="548"/>
      <c r="D54" s="709"/>
      <c r="E54" s="709"/>
      <c r="F54" s="965"/>
      <c r="G54" s="710"/>
      <c r="H54" s="710"/>
      <c r="I54" s="711"/>
      <c r="J54" s="709"/>
      <c r="K54" s="709">
        <v>0.2</v>
      </c>
      <c r="L54" s="709">
        <v>0.2</v>
      </c>
      <c r="M54" s="709">
        <v>0.2</v>
      </c>
      <c r="N54" s="709">
        <v>0.2</v>
      </c>
      <c r="O54" s="709">
        <v>0.2</v>
      </c>
      <c r="P54" s="709"/>
      <c r="Q54" s="965"/>
      <c r="R54" s="710"/>
      <c r="S54" s="710"/>
      <c r="T54" s="711"/>
      <c r="U54" s="709"/>
      <c r="V54" s="965"/>
      <c r="W54" s="710"/>
      <c r="X54" s="710"/>
      <c r="Y54" s="711"/>
      <c r="Z54" s="549"/>
      <c r="AA54" s="983"/>
      <c r="AB54" s="550"/>
      <c r="AC54" s="550"/>
      <c r="AD54" s="551"/>
      <c r="AE54" s="1452"/>
      <c r="AF54" s="547">
        <f t="shared" si="0"/>
        <v>1</v>
      </c>
      <c r="AG54" s="1450"/>
    </row>
    <row r="55" spans="1:33" s="154" customFormat="1" ht="23.25" customHeight="1" hidden="1">
      <c r="A55" s="147"/>
      <c r="B55" s="176" t="s">
        <v>94</v>
      </c>
      <c r="C55" s="177">
        <v>1</v>
      </c>
      <c r="D55" s="721"/>
      <c r="E55" s="721"/>
      <c r="F55" s="970"/>
      <c r="G55" s="722"/>
      <c r="H55" s="722"/>
      <c r="I55" s="723"/>
      <c r="J55" s="721"/>
      <c r="K55" s="970"/>
      <c r="L55" s="970"/>
      <c r="M55" s="722"/>
      <c r="N55" s="722"/>
      <c r="O55" s="723"/>
      <c r="P55" s="721"/>
      <c r="Q55" s="970"/>
      <c r="R55" s="722"/>
      <c r="S55" s="722"/>
      <c r="T55" s="723"/>
      <c r="U55" s="721"/>
      <c r="V55" s="970"/>
      <c r="W55" s="722"/>
      <c r="X55" s="722"/>
      <c r="Y55" s="723"/>
      <c r="Z55" s="178"/>
      <c r="AA55" s="988"/>
      <c r="AB55" s="179"/>
      <c r="AC55" s="179"/>
      <c r="AD55" s="180"/>
      <c r="AE55" s="1452"/>
      <c r="AF55" s="181">
        <f t="shared" si="0"/>
        <v>1</v>
      </c>
      <c r="AG55" s="1450"/>
    </row>
    <row r="56" spans="1:33" s="154" customFormat="1" ht="23.25" customHeight="1" hidden="1">
      <c r="A56" s="147"/>
      <c r="B56" s="188" t="s">
        <v>401</v>
      </c>
      <c r="C56" s="189"/>
      <c r="D56" s="724"/>
      <c r="E56" s="724"/>
      <c r="F56" s="724"/>
      <c r="G56" s="724"/>
      <c r="H56" s="724"/>
      <c r="I56" s="724"/>
      <c r="J56" s="724"/>
      <c r="K56" s="974"/>
      <c r="L56" s="974"/>
      <c r="M56" s="725"/>
      <c r="N56" s="725"/>
      <c r="O56" s="726"/>
      <c r="P56" s="724">
        <v>0.4</v>
      </c>
      <c r="Q56" s="724">
        <v>0.4</v>
      </c>
      <c r="R56" s="724">
        <v>0.4</v>
      </c>
      <c r="S56" s="724">
        <v>0.4</v>
      </c>
      <c r="T56" s="724">
        <v>0.4</v>
      </c>
      <c r="U56" s="724"/>
      <c r="V56" s="974"/>
      <c r="W56" s="725"/>
      <c r="X56" s="725"/>
      <c r="Y56" s="726"/>
      <c r="Z56" s="190">
        <v>0.8</v>
      </c>
      <c r="AA56" s="190">
        <v>0.8</v>
      </c>
      <c r="AB56" s="190">
        <v>0.8</v>
      </c>
      <c r="AC56" s="190">
        <v>0.8</v>
      </c>
      <c r="AD56" s="188">
        <v>0.8</v>
      </c>
      <c r="AE56" s="1452"/>
      <c r="AF56" s="191">
        <f t="shared" si="0"/>
        <v>5.999999999999999</v>
      </c>
      <c r="AG56" s="1450"/>
    </row>
    <row r="57" spans="1:33" s="154" customFormat="1" ht="23.25" customHeight="1" hidden="1">
      <c r="A57" s="147"/>
      <c r="B57" s="566" t="s">
        <v>237</v>
      </c>
      <c r="C57" s="567"/>
      <c r="D57" s="727"/>
      <c r="E57" s="727">
        <v>0.4</v>
      </c>
      <c r="F57" s="727">
        <v>0.4</v>
      </c>
      <c r="G57" s="727">
        <v>0.4</v>
      </c>
      <c r="H57" s="727">
        <v>0.4</v>
      </c>
      <c r="I57" s="727">
        <v>0.4</v>
      </c>
      <c r="J57" s="727"/>
      <c r="K57" s="975"/>
      <c r="L57" s="975"/>
      <c r="M57" s="728"/>
      <c r="N57" s="728"/>
      <c r="O57" s="729"/>
      <c r="P57" s="727"/>
      <c r="Q57" s="975"/>
      <c r="R57" s="728"/>
      <c r="S57" s="728"/>
      <c r="T57" s="729"/>
      <c r="U57" s="727"/>
      <c r="V57" s="975"/>
      <c r="W57" s="728"/>
      <c r="X57" s="728"/>
      <c r="Y57" s="729"/>
      <c r="Z57" s="568"/>
      <c r="AA57" s="989"/>
      <c r="AB57" s="569"/>
      <c r="AC57" s="569"/>
      <c r="AD57" s="570"/>
      <c r="AE57" s="1452"/>
      <c r="AF57" s="571">
        <f t="shared" si="0"/>
        <v>2</v>
      </c>
      <c r="AG57" s="1450"/>
    </row>
    <row r="58" spans="1:34" s="154" customFormat="1" ht="23.25" customHeight="1" hidden="1">
      <c r="A58" s="147"/>
      <c r="B58" s="182" t="s">
        <v>236</v>
      </c>
      <c r="C58" s="183">
        <v>2.5</v>
      </c>
      <c r="D58" s="730"/>
      <c r="E58" s="971"/>
      <c r="F58" s="971"/>
      <c r="G58" s="731"/>
      <c r="H58" s="731"/>
      <c r="I58" s="732"/>
      <c r="J58" s="730"/>
      <c r="K58" s="971"/>
      <c r="L58" s="971"/>
      <c r="M58" s="731"/>
      <c r="N58" s="731"/>
      <c r="O58" s="732"/>
      <c r="P58" s="730"/>
      <c r="Q58" s="971"/>
      <c r="R58" s="731"/>
      <c r="S58" s="731"/>
      <c r="T58" s="732"/>
      <c r="U58" s="730">
        <v>0.2</v>
      </c>
      <c r="V58" s="730">
        <v>0.2</v>
      </c>
      <c r="W58" s="730">
        <v>0.2</v>
      </c>
      <c r="X58" s="730">
        <v>0.2</v>
      </c>
      <c r="Y58" s="730">
        <v>0.2</v>
      </c>
      <c r="Z58" s="184"/>
      <c r="AA58" s="990"/>
      <c r="AB58" s="185"/>
      <c r="AC58" s="185"/>
      <c r="AD58" s="186"/>
      <c r="AE58" s="1452"/>
      <c r="AF58" s="187">
        <f t="shared" si="0"/>
        <v>3.500000000000001</v>
      </c>
      <c r="AG58" s="1450"/>
      <c r="AH58" s="147"/>
    </row>
    <row r="59" spans="1:34" s="154" customFormat="1" ht="23.25" customHeight="1" hidden="1" thickBot="1">
      <c r="A59" s="147"/>
      <c r="B59" s="575" t="s">
        <v>57</v>
      </c>
      <c r="C59" s="576">
        <v>1.5</v>
      </c>
      <c r="D59" s="733"/>
      <c r="E59" s="972"/>
      <c r="F59" s="972"/>
      <c r="G59" s="734"/>
      <c r="H59" s="734"/>
      <c r="I59" s="735"/>
      <c r="J59" s="733"/>
      <c r="K59" s="972"/>
      <c r="L59" s="972"/>
      <c r="M59" s="734"/>
      <c r="N59" s="734"/>
      <c r="O59" s="735"/>
      <c r="P59" s="733"/>
      <c r="Q59" s="972"/>
      <c r="R59" s="734"/>
      <c r="S59" s="734"/>
      <c r="T59" s="735"/>
      <c r="U59" s="733"/>
      <c r="V59" s="972"/>
      <c r="W59" s="734"/>
      <c r="X59" s="734"/>
      <c r="Y59" s="735"/>
      <c r="Z59" s="572"/>
      <c r="AA59" s="991"/>
      <c r="AB59" s="573"/>
      <c r="AC59" s="573"/>
      <c r="AD59" s="574"/>
      <c r="AE59" s="1452"/>
      <c r="AF59" s="577">
        <f t="shared" si="0"/>
        <v>1.5</v>
      </c>
      <c r="AG59" s="1450"/>
      <c r="AH59" s="147"/>
    </row>
    <row r="60" spans="1:34" s="154" customFormat="1" ht="23.25" customHeight="1" hidden="1" thickBot="1">
      <c r="A60" s="147"/>
      <c r="B60" s="1454"/>
      <c r="C60" s="1455"/>
      <c r="D60" s="1455"/>
      <c r="E60" s="1455"/>
      <c r="F60" s="1455"/>
      <c r="G60" s="1455"/>
      <c r="H60" s="1455"/>
      <c r="I60" s="1455"/>
      <c r="J60" s="1455"/>
      <c r="K60" s="1455"/>
      <c r="L60" s="1455"/>
      <c r="M60" s="1455"/>
      <c r="N60" s="1455"/>
      <c r="O60" s="1455"/>
      <c r="P60" s="1455"/>
      <c r="Q60" s="1455"/>
      <c r="R60" s="1455"/>
      <c r="S60" s="1455"/>
      <c r="T60" s="1455"/>
      <c r="U60" s="1455"/>
      <c r="V60" s="1455"/>
      <c r="W60" s="1455"/>
      <c r="X60" s="1455"/>
      <c r="Y60" s="1455"/>
      <c r="Z60" s="1455"/>
      <c r="AA60" s="1455"/>
      <c r="AB60" s="1455"/>
      <c r="AC60" s="1455"/>
      <c r="AD60" s="1456"/>
      <c r="AE60" s="192" t="s">
        <v>241</v>
      </c>
      <c r="AF60" s="193">
        <f>SUM(AF43:AF59)</f>
        <v>167</v>
      </c>
      <c r="AG60" s="1450"/>
      <c r="AH60" s="194"/>
    </row>
    <row r="61" spans="1:34" s="154" customFormat="1" ht="23.25" customHeight="1" hidden="1">
      <c r="A61" s="147"/>
      <c r="B61" s="195" t="s">
        <v>238</v>
      </c>
      <c r="C61" s="196"/>
      <c r="D61" s="736"/>
      <c r="E61" s="973"/>
      <c r="F61" s="973"/>
      <c r="G61" s="737"/>
      <c r="H61" s="737"/>
      <c r="I61" s="738"/>
      <c r="J61" s="736"/>
      <c r="K61" s="973"/>
      <c r="L61" s="973"/>
      <c r="M61" s="737"/>
      <c r="N61" s="737"/>
      <c r="O61" s="738"/>
      <c r="P61" s="736">
        <v>0.6</v>
      </c>
      <c r="Q61" s="736">
        <v>0.6</v>
      </c>
      <c r="R61" s="736">
        <v>0.6</v>
      </c>
      <c r="S61" s="736">
        <v>0.6</v>
      </c>
      <c r="T61" s="736">
        <v>0.6</v>
      </c>
      <c r="U61" s="736"/>
      <c r="V61" s="973"/>
      <c r="W61" s="737"/>
      <c r="X61" s="737"/>
      <c r="Y61" s="739"/>
      <c r="Z61" s="197"/>
      <c r="AA61" s="992"/>
      <c r="AB61" s="198"/>
      <c r="AC61" s="198"/>
      <c r="AD61" s="199"/>
      <c r="AE61" s="1453" t="s">
        <v>243</v>
      </c>
      <c r="AF61" s="200">
        <f>SUM(C61:AD61)</f>
        <v>3</v>
      </c>
      <c r="AG61" s="147"/>
      <c r="AH61" s="147"/>
    </row>
    <row r="62" spans="1:34" s="154" customFormat="1" ht="23.25" customHeight="1" hidden="1">
      <c r="A62" s="147"/>
      <c r="B62" s="201" t="s">
        <v>233</v>
      </c>
      <c r="C62" s="202"/>
      <c r="D62" s="740"/>
      <c r="E62" s="740"/>
      <c r="F62" s="740"/>
      <c r="G62" s="740"/>
      <c r="H62" s="740"/>
      <c r="I62" s="740"/>
      <c r="J62" s="740"/>
      <c r="K62" s="976"/>
      <c r="L62" s="976"/>
      <c r="M62" s="741"/>
      <c r="N62" s="741"/>
      <c r="O62" s="742"/>
      <c r="P62" s="740"/>
      <c r="Q62" s="976"/>
      <c r="R62" s="741"/>
      <c r="S62" s="741"/>
      <c r="T62" s="742"/>
      <c r="U62" s="740"/>
      <c r="V62" s="976"/>
      <c r="W62" s="741"/>
      <c r="X62" s="741"/>
      <c r="Y62" s="743"/>
      <c r="Z62" s="203"/>
      <c r="AA62" s="203"/>
      <c r="AB62" s="203"/>
      <c r="AC62" s="203"/>
      <c r="AD62" s="1106"/>
      <c r="AE62" s="1453"/>
      <c r="AF62" s="204">
        <f>SUM(C62:AD62)</f>
        <v>0</v>
      </c>
      <c r="AG62" s="147"/>
      <c r="AH62" s="147"/>
    </row>
    <row r="63" spans="1:34" s="154" customFormat="1" ht="23.25" customHeight="1" hidden="1" thickBot="1">
      <c r="A63" s="239"/>
      <c r="B63" s="230" t="s">
        <v>356</v>
      </c>
      <c r="C63" s="231"/>
      <c r="D63" s="744"/>
      <c r="E63" s="744"/>
      <c r="F63" s="744"/>
      <c r="G63" s="744"/>
      <c r="H63" s="744"/>
      <c r="I63" s="744"/>
      <c r="J63" s="744"/>
      <c r="K63" s="977"/>
      <c r="L63" s="977"/>
      <c r="M63" s="745"/>
      <c r="N63" s="745"/>
      <c r="O63" s="746"/>
      <c r="P63" s="744"/>
      <c r="Q63" s="977"/>
      <c r="R63" s="745"/>
      <c r="S63" s="745"/>
      <c r="T63" s="746"/>
      <c r="U63" s="744"/>
      <c r="V63" s="977"/>
      <c r="W63" s="745"/>
      <c r="X63" s="745"/>
      <c r="Y63" s="747"/>
      <c r="Z63" s="232"/>
      <c r="AA63" s="232"/>
      <c r="AB63" s="232"/>
      <c r="AC63" s="232"/>
      <c r="AD63" s="564"/>
      <c r="AE63" s="1453"/>
      <c r="AF63" s="229">
        <f>SUM(C63:AD63)</f>
        <v>0</v>
      </c>
      <c r="AG63" s="147"/>
      <c r="AH63" s="147"/>
    </row>
    <row r="64" spans="1:34" s="154" customFormat="1" ht="23.25" customHeight="1" hidden="1" thickBot="1">
      <c r="A64" s="147"/>
      <c r="B64" s="205"/>
      <c r="C64" s="1454" t="s">
        <v>244</v>
      </c>
      <c r="D64" s="1455"/>
      <c r="E64" s="1455"/>
      <c r="F64" s="1455"/>
      <c r="G64" s="1455"/>
      <c r="H64" s="1455"/>
      <c r="I64" s="1455"/>
      <c r="J64" s="1455"/>
      <c r="K64" s="1455"/>
      <c r="L64" s="1455"/>
      <c r="M64" s="1455"/>
      <c r="N64" s="1455"/>
      <c r="O64" s="1455"/>
      <c r="P64" s="1455"/>
      <c r="Q64" s="1455"/>
      <c r="R64" s="1455"/>
      <c r="S64" s="1455"/>
      <c r="T64" s="1455"/>
      <c r="U64" s="1455"/>
      <c r="V64" s="1455"/>
      <c r="W64" s="1455"/>
      <c r="X64" s="1455"/>
      <c r="Y64" s="1455"/>
      <c r="Z64" s="1455"/>
      <c r="AA64" s="1455"/>
      <c r="AB64" s="1455"/>
      <c r="AC64" s="1455"/>
      <c r="AD64" s="1456"/>
      <c r="AE64" s="192" t="s">
        <v>241</v>
      </c>
      <c r="AF64" s="193">
        <f>SUM(AF61:AF63)</f>
        <v>3</v>
      </c>
      <c r="AG64" s="194"/>
      <c r="AH64" s="194"/>
    </row>
    <row r="65" spans="1:34" s="213" customFormat="1" ht="23.25" customHeight="1" hidden="1" thickBot="1">
      <c r="A65" s="206"/>
      <c r="B65" s="207"/>
      <c r="C65" s="748">
        <f aca="true" t="shared" si="1" ref="C65:AD65">SUM(C43:C63)</f>
        <v>5</v>
      </c>
      <c r="D65" s="749">
        <f t="shared" si="1"/>
        <v>0</v>
      </c>
      <c r="E65" s="749">
        <f t="shared" si="1"/>
        <v>4.4</v>
      </c>
      <c r="F65" s="749">
        <f t="shared" si="1"/>
        <v>4.4</v>
      </c>
      <c r="G65" s="749">
        <f t="shared" si="1"/>
        <v>4.4</v>
      </c>
      <c r="H65" s="749">
        <f t="shared" si="1"/>
        <v>4.4</v>
      </c>
      <c r="I65" s="749">
        <f t="shared" si="1"/>
        <v>4.4</v>
      </c>
      <c r="J65" s="750">
        <f t="shared" si="1"/>
        <v>0</v>
      </c>
      <c r="K65" s="750">
        <f t="shared" si="1"/>
        <v>12.2</v>
      </c>
      <c r="L65" s="750">
        <f t="shared" si="1"/>
        <v>10.2</v>
      </c>
      <c r="M65" s="750">
        <f t="shared" si="1"/>
        <v>10.2</v>
      </c>
      <c r="N65" s="750">
        <f t="shared" si="1"/>
        <v>10.2</v>
      </c>
      <c r="O65" s="751">
        <f t="shared" si="1"/>
        <v>10.2</v>
      </c>
      <c r="P65" s="752">
        <f t="shared" si="1"/>
        <v>7</v>
      </c>
      <c r="Q65" s="749">
        <f t="shared" si="1"/>
        <v>7</v>
      </c>
      <c r="R65" s="749">
        <f t="shared" si="1"/>
        <v>7</v>
      </c>
      <c r="S65" s="749">
        <f t="shared" si="1"/>
        <v>7</v>
      </c>
      <c r="T65" s="753">
        <f t="shared" si="1"/>
        <v>7</v>
      </c>
      <c r="U65" s="748">
        <f t="shared" si="1"/>
        <v>10.2</v>
      </c>
      <c r="V65" s="750">
        <f t="shared" si="1"/>
        <v>10.2</v>
      </c>
      <c r="W65" s="750">
        <f t="shared" si="1"/>
        <v>10.2</v>
      </c>
      <c r="X65" s="750">
        <f t="shared" si="1"/>
        <v>10.2</v>
      </c>
      <c r="Y65" s="751">
        <f t="shared" si="1"/>
        <v>10.2</v>
      </c>
      <c r="Z65" s="209">
        <f t="shared" si="1"/>
        <v>0.8</v>
      </c>
      <c r="AA65" s="208">
        <f t="shared" si="1"/>
        <v>0.8</v>
      </c>
      <c r="AB65" s="208">
        <f t="shared" si="1"/>
        <v>0.8</v>
      </c>
      <c r="AC65" s="208">
        <f t="shared" si="1"/>
        <v>0.8</v>
      </c>
      <c r="AD65" s="210">
        <f t="shared" si="1"/>
        <v>0.8</v>
      </c>
      <c r="AE65" s="211">
        <f>SUM(C65:AD65)</f>
        <v>170.00000000000003</v>
      </c>
      <c r="AF65" s="212" t="s">
        <v>241</v>
      </c>
      <c r="AG65" s="206"/>
      <c r="AH65" s="206"/>
    </row>
    <row r="66" spans="1:34" s="92" customFormat="1" ht="23.25" customHeight="1" hidden="1" thickBot="1">
      <c r="A66" s="91"/>
      <c r="B66" s="1107"/>
      <c r="C66" s="1108"/>
      <c r="D66" s="1109"/>
      <c r="E66" s="1109"/>
      <c r="F66" s="1109"/>
      <c r="G66" s="1109"/>
      <c r="H66" s="1109"/>
      <c r="I66" s="1109"/>
      <c r="J66" s="1108"/>
      <c r="K66" s="1108"/>
      <c r="L66" s="1108"/>
      <c r="M66" s="1108"/>
      <c r="N66" s="1108"/>
      <c r="O66" s="1108"/>
      <c r="P66" s="1109"/>
      <c r="Q66" s="1109"/>
      <c r="R66" s="1109"/>
      <c r="S66" s="1109"/>
      <c r="T66" s="1109"/>
      <c r="U66" s="1108"/>
      <c r="V66" s="1108"/>
      <c r="W66" s="1108"/>
      <c r="X66" s="1108"/>
      <c r="Y66" s="1108"/>
      <c r="Z66" s="1109"/>
      <c r="AA66" s="1109"/>
      <c r="AB66" s="1109"/>
      <c r="AC66" s="1109"/>
      <c r="AD66" s="1110"/>
      <c r="AE66" s="113"/>
      <c r="AF66" s="114"/>
      <c r="AG66" s="91"/>
      <c r="AH66" s="91"/>
    </row>
    <row r="67" spans="1:31" s="92" customFormat="1" ht="27.75" customHeight="1" thickBot="1">
      <c r="A67" s="91"/>
      <c r="B67" s="121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22"/>
      <c r="V67" s="122"/>
      <c r="W67" s="122"/>
      <c r="X67" s="123"/>
      <c r="Y67" s="123"/>
      <c r="Z67" s="123"/>
      <c r="AA67" s="123"/>
      <c r="AB67" s="124"/>
      <c r="AC67" s="124"/>
      <c r="AD67" s="998"/>
      <c r="AE67" s="109"/>
    </row>
    <row r="68" spans="1:30" s="830" customFormat="1" ht="33.75">
      <c r="A68" s="828"/>
      <c r="B68" s="829"/>
      <c r="C68" s="1457" t="s">
        <v>389</v>
      </c>
      <c r="D68" s="1458"/>
      <c r="E68" s="1458"/>
      <c r="F68" s="1458"/>
      <c r="G68" s="1458"/>
      <c r="H68" s="1458"/>
      <c r="I68" s="1458"/>
      <c r="J68" s="1458"/>
      <c r="K68" s="1458"/>
      <c r="L68" s="1458"/>
      <c r="M68" s="1458"/>
      <c r="N68" s="1458"/>
      <c r="O68" s="1458"/>
      <c r="P68" s="1459"/>
      <c r="Q68" s="1651" t="s">
        <v>246</v>
      </c>
      <c r="R68" s="1652"/>
      <c r="S68" s="1607" t="s">
        <v>232</v>
      </c>
      <c r="T68" s="1608"/>
      <c r="U68" s="1608"/>
      <c r="V68" s="1608"/>
      <c r="W68" s="1608"/>
      <c r="X68" s="1608"/>
      <c r="Y68" s="1608"/>
      <c r="Z68" s="1608"/>
      <c r="AA68" s="1608"/>
      <c r="AB68" s="1609"/>
      <c r="AC68" s="997"/>
      <c r="AD68" s="999"/>
    </row>
    <row r="69" spans="1:30" s="833" customFormat="1" ht="27" customHeight="1" thickBot="1">
      <c r="A69" s="831"/>
      <c r="B69" s="832"/>
      <c r="C69" s="1460"/>
      <c r="D69" s="1461"/>
      <c r="E69" s="1461"/>
      <c r="F69" s="1461"/>
      <c r="G69" s="1461"/>
      <c r="H69" s="1461"/>
      <c r="I69" s="1461"/>
      <c r="J69" s="1461"/>
      <c r="K69" s="1461"/>
      <c r="L69" s="1461"/>
      <c r="M69" s="1461"/>
      <c r="N69" s="1461"/>
      <c r="O69" s="1461"/>
      <c r="P69" s="1462"/>
      <c r="Q69" s="1072" t="s">
        <v>390</v>
      </c>
      <c r="R69" s="1073" t="s">
        <v>443</v>
      </c>
      <c r="S69" s="1065" t="s">
        <v>397</v>
      </c>
      <c r="T69" s="1066" t="s">
        <v>440</v>
      </c>
      <c r="U69" s="1066" t="s">
        <v>391</v>
      </c>
      <c r="V69" s="1066" t="s">
        <v>396</v>
      </c>
      <c r="W69" s="1066" t="s">
        <v>399</v>
      </c>
      <c r="X69" s="1066" t="s">
        <v>393</v>
      </c>
      <c r="Y69" s="1066" t="s">
        <v>394</v>
      </c>
      <c r="Z69" s="1066" t="s">
        <v>64</v>
      </c>
      <c r="AA69" s="1066" t="s">
        <v>392</v>
      </c>
      <c r="AB69" s="1067" t="s">
        <v>398</v>
      </c>
      <c r="AC69" s="996"/>
      <c r="AD69" s="993"/>
    </row>
    <row r="70" spans="1:30" s="833" customFormat="1" ht="33.75">
      <c r="A70" s="831"/>
      <c r="B70" s="832"/>
      <c r="C70" s="1120" t="s">
        <v>401</v>
      </c>
      <c r="D70" s="1706" t="s">
        <v>240</v>
      </c>
      <c r="E70" s="1707"/>
      <c r="F70" s="1707"/>
      <c r="G70" s="1707"/>
      <c r="H70" s="1707"/>
      <c r="I70" s="1707"/>
      <c r="J70" s="1707"/>
      <c r="K70" s="1707"/>
      <c r="L70" s="1707"/>
      <c r="M70" s="1707"/>
      <c r="N70" s="1707"/>
      <c r="O70" s="1707"/>
      <c r="P70" s="1707"/>
      <c r="Q70" s="1137">
        <f>AF56</f>
        <v>5.999999999999999</v>
      </c>
      <c r="R70" s="1117">
        <f>(Q70)/(I90)/Q90</f>
        <v>0.03592814371257484</v>
      </c>
      <c r="S70" s="1153">
        <v>250</v>
      </c>
      <c r="T70" s="1118" t="s">
        <v>441</v>
      </c>
      <c r="U70" s="1118" t="s">
        <v>395</v>
      </c>
      <c r="V70" s="1118" t="s">
        <v>395</v>
      </c>
      <c r="W70" s="1118">
        <v>4</v>
      </c>
      <c r="X70" s="1118">
        <v>1</v>
      </c>
      <c r="Y70" s="1118">
        <v>1</v>
      </c>
      <c r="Z70" s="1118">
        <v>2</v>
      </c>
      <c r="AA70" s="1118">
        <v>2</v>
      </c>
      <c r="AB70" s="1119">
        <v>2</v>
      </c>
      <c r="AC70" s="996"/>
      <c r="AD70" s="993"/>
    </row>
    <row r="71" spans="1:30" s="833" customFormat="1" ht="33.75">
      <c r="A71" s="831"/>
      <c r="B71" s="832"/>
      <c r="C71" s="1121" t="s">
        <v>237</v>
      </c>
      <c r="D71" s="1708" t="s">
        <v>307</v>
      </c>
      <c r="E71" s="1708"/>
      <c r="F71" s="1709"/>
      <c r="G71" s="1709"/>
      <c r="H71" s="1709"/>
      <c r="I71" s="1709"/>
      <c r="J71" s="1709"/>
      <c r="K71" s="1709"/>
      <c r="L71" s="1709"/>
      <c r="M71" s="1709"/>
      <c r="N71" s="1709"/>
      <c r="O71" s="1709"/>
      <c r="P71" s="1710"/>
      <c r="Q71" s="1138">
        <f>AF57</f>
        <v>2</v>
      </c>
      <c r="R71" s="1042">
        <f>(Q71)/(I90)/Q90</f>
        <v>0.011976047904191616</v>
      </c>
      <c r="S71" s="1079">
        <v>450</v>
      </c>
      <c r="T71" s="1012" t="s">
        <v>441</v>
      </c>
      <c r="U71" s="1012" t="s">
        <v>395</v>
      </c>
      <c r="V71" s="1012" t="s">
        <v>395</v>
      </c>
      <c r="W71" s="1012">
        <v>6</v>
      </c>
      <c r="X71" s="1012">
        <v>1</v>
      </c>
      <c r="Y71" s="1012">
        <v>1</v>
      </c>
      <c r="Z71" s="1012">
        <v>2</v>
      </c>
      <c r="AA71" s="1012">
        <v>2</v>
      </c>
      <c r="AB71" s="1013">
        <v>2</v>
      </c>
      <c r="AC71" s="996"/>
      <c r="AD71" s="993"/>
    </row>
    <row r="72" spans="1:30" s="833" customFormat="1" ht="33.75">
      <c r="A72" s="831"/>
      <c r="B72" s="832"/>
      <c r="C72" s="1122" t="s">
        <v>236</v>
      </c>
      <c r="D72" s="1711" t="s">
        <v>239</v>
      </c>
      <c r="E72" s="1711"/>
      <c r="F72" s="1712"/>
      <c r="G72" s="1712"/>
      <c r="H72" s="1712"/>
      <c r="I72" s="1712"/>
      <c r="J72" s="1712"/>
      <c r="K72" s="1712"/>
      <c r="L72" s="1712"/>
      <c r="M72" s="1712"/>
      <c r="N72" s="1712"/>
      <c r="O72" s="1712"/>
      <c r="P72" s="1713"/>
      <c r="Q72" s="1139">
        <f>AF58</f>
        <v>3.500000000000001</v>
      </c>
      <c r="R72" s="1043">
        <f>(Q72)/(I90)/Q90</f>
        <v>0.020958083832335335</v>
      </c>
      <c r="S72" s="1080">
        <v>19</v>
      </c>
      <c r="T72" s="1014" t="s">
        <v>442</v>
      </c>
      <c r="U72" s="1014" t="s">
        <v>385</v>
      </c>
      <c r="V72" s="1014" t="s">
        <v>385</v>
      </c>
      <c r="W72" s="1014" t="s">
        <v>385</v>
      </c>
      <c r="X72" s="1014" t="s">
        <v>385</v>
      </c>
      <c r="Y72" s="1014" t="s">
        <v>385</v>
      </c>
      <c r="Z72" s="1014" t="s">
        <v>385</v>
      </c>
      <c r="AA72" s="1014">
        <v>1</v>
      </c>
      <c r="AB72" s="1015">
        <v>1</v>
      </c>
      <c r="AC72" s="996"/>
      <c r="AD72" s="993"/>
    </row>
    <row r="73" spans="1:30" s="833" customFormat="1" ht="33.75">
      <c r="A73" s="831"/>
      <c r="B73" s="832"/>
      <c r="C73" s="1123" t="s">
        <v>316</v>
      </c>
      <c r="D73" s="1714" t="s">
        <v>317</v>
      </c>
      <c r="E73" s="1714"/>
      <c r="F73" s="1715"/>
      <c r="G73" s="1715"/>
      <c r="H73" s="1715"/>
      <c r="I73" s="1715"/>
      <c r="J73" s="1715"/>
      <c r="K73" s="1715"/>
      <c r="L73" s="1715"/>
      <c r="M73" s="1715"/>
      <c r="N73" s="1715"/>
      <c r="O73" s="1715"/>
      <c r="P73" s="1716"/>
      <c r="Q73" s="1140">
        <f>AF54</f>
        <v>1</v>
      </c>
      <c r="R73" s="1044">
        <f>(Q73)/(I90)/Q90</f>
        <v>0.005988023952095808</v>
      </c>
      <c r="S73" s="1154">
        <v>10</v>
      </c>
      <c r="T73" s="1045" t="s">
        <v>442</v>
      </c>
      <c r="U73" s="1045" t="s">
        <v>385</v>
      </c>
      <c r="V73" s="1045" t="s">
        <v>385</v>
      </c>
      <c r="W73" s="1045" t="s">
        <v>385</v>
      </c>
      <c r="X73" s="1045" t="s">
        <v>385</v>
      </c>
      <c r="Y73" s="1045" t="s">
        <v>385</v>
      </c>
      <c r="Z73" s="1045" t="s">
        <v>385</v>
      </c>
      <c r="AA73" s="1045">
        <v>1</v>
      </c>
      <c r="AB73" s="1046">
        <v>1</v>
      </c>
      <c r="AC73" s="996"/>
      <c r="AD73" s="993"/>
    </row>
    <row r="74" spans="1:30" s="833" customFormat="1" ht="33.75">
      <c r="A74" s="831"/>
      <c r="B74" s="832"/>
      <c r="C74" s="1124" t="s">
        <v>205</v>
      </c>
      <c r="D74" s="1717" t="s">
        <v>204</v>
      </c>
      <c r="E74" s="1717"/>
      <c r="F74" s="1718"/>
      <c r="G74" s="1718"/>
      <c r="H74" s="1718"/>
      <c r="I74" s="1718"/>
      <c r="J74" s="1718"/>
      <c r="K74" s="1718"/>
      <c r="L74" s="1718"/>
      <c r="M74" s="1718"/>
      <c r="N74" s="1718"/>
      <c r="O74" s="1718"/>
      <c r="P74" s="1719"/>
      <c r="Q74" s="1141">
        <f>AF59</f>
        <v>1.5</v>
      </c>
      <c r="R74" s="1047">
        <f>(Q74)/(I90)/Q90</f>
        <v>0.008982035928143712</v>
      </c>
      <c r="S74" s="1082">
        <v>12</v>
      </c>
      <c r="T74" s="1018" t="s">
        <v>442</v>
      </c>
      <c r="U74" s="1018" t="s">
        <v>385</v>
      </c>
      <c r="V74" s="1018" t="s">
        <v>385</v>
      </c>
      <c r="W74" s="1018" t="s">
        <v>385</v>
      </c>
      <c r="X74" s="1018" t="s">
        <v>385</v>
      </c>
      <c r="Y74" s="1018" t="s">
        <v>385</v>
      </c>
      <c r="Z74" s="1018" t="s">
        <v>385</v>
      </c>
      <c r="AA74" s="1018">
        <v>1</v>
      </c>
      <c r="AB74" s="1019">
        <v>1</v>
      </c>
      <c r="AC74" s="996"/>
      <c r="AD74" s="993"/>
    </row>
    <row r="75" spans="1:30" s="833" customFormat="1" ht="33.75">
      <c r="A75" s="831"/>
      <c r="B75" s="832"/>
      <c r="C75" s="1125" t="s">
        <v>180</v>
      </c>
      <c r="D75" s="1720" t="s">
        <v>54</v>
      </c>
      <c r="E75" s="1720"/>
      <c r="F75" s="1721"/>
      <c r="G75" s="1721"/>
      <c r="H75" s="1721"/>
      <c r="I75" s="1721"/>
      <c r="J75" s="1721"/>
      <c r="K75" s="1721"/>
      <c r="L75" s="1721"/>
      <c r="M75" s="1721"/>
      <c r="N75" s="1721"/>
      <c r="O75" s="1721"/>
      <c r="P75" s="1722"/>
      <c r="Q75" s="1142">
        <f aca="true" t="shared" si="2" ref="Q75:Q81">AF43</f>
        <v>22</v>
      </c>
      <c r="R75" s="1048">
        <f>(Q75)/(I90)/Q90</f>
        <v>0.1317365269461078</v>
      </c>
      <c r="S75" s="1083">
        <v>120</v>
      </c>
      <c r="T75" s="1020" t="s">
        <v>441</v>
      </c>
      <c r="U75" s="1020" t="s">
        <v>395</v>
      </c>
      <c r="V75" s="1020" t="s">
        <v>385</v>
      </c>
      <c r="W75" s="1020">
        <v>3</v>
      </c>
      <c r="X75" s="1020">
        <v>1</v>
      </c>
      <c r="Y75" s="1020">
        <v>1</v>
      </c>
      <c r="Z75" s="1020">
        <v>1</v>
      </c>
      <c r="AA75" s="1020">
        <v>1</v>
      </c>
      <c r="AB75" s="1021">
        <v>1</v>
      </c>
      <c r="AC75" s="996"/>
      <c r="AD75" s="993"/>
    </row>
    <row r="76" spans="1:30" s="833" customFormat="1" ht="33.75" hidden="1">
      <c r="A76" s="831"/>
      <c r="B76" s="832"/>
      <c r="C76" s="1126" t="s">
        <v>387</v>
      </c>
      <c r="D76" s="1448" t="s">
        <v>400</v>
      </c>
      <c r="E76" s="1448"/>
      <c r="F76" s="1449"/>
      <c r="G76" s="1449"/>
      <c r="H76" s="1449"/>
      <c r="I76" s="1449"/>
      <c r="J76" s="1449"/>
      <c r="K76" s="1449"/>
      <c r="L76" s="1449"/>
      <c r="M76" s="1449"/>
      <c r="N76" s="1449"/>
      <c r="O76" s="1022"/>
      <c r="P76" s="1136"/>
      <c r="Q76" s="1143">
        <f t="shared" si="2"/>
        <v>0</v>
      </c>
      <c r="R76" s="1049">
        <f>(Q76)/(I90)/Q90</f>
        <v>0</v>
      </c>
      <c r="S76" s="1155">
        <v>80</v>
      </c>
      <c r="T76" s="1050" t="s">
        <v>441</v>
      </c>
      <c r="U76" s="1050" t="s">
        <v>395</v>
      </c>
      <c r="V76" s="1050" t="s">
        <v>385</v>
      </c>
      <c r="W76" s="1050">
        <v>2</v>
      </c>
      <c r="X76" s="1050">
        <v>1</v>
      </c>
      <c r="Y76" s="1050">
        <v>1</v>
      </c>
      <c r="Z76" s="1050" t="s">
        <v>385</v>
      </c>
      <c r="AA76" s="1050">
        <v>1</v>
      </c>
      <c r="AB76" s="1051">
        <v>1</v>
      </c>
      <c r="AC76" s="996"/>
      <c r="AD76" s="993"/>
    </row>
    <row r="77" spans="1:30" s="833" customFormat="1" ht="33.75">
      <c r="A77" s="831"/>
      <c r="B77" s="832"/>
      <c r="C77" s="1127" t="s">
        <v>181</v>
      </c>
      <c r="D77" s="1730" t="s">
        <v>55</v>
      </c>
      <c r="E77" s="1730"/>
      <c r="F77" s="1731"/>
      <c r="G77" s="1731"/>
      <c r="H77" s="1731"/>
      <c r="I77" s="1731"/>
      <c r="J77" s="1731"/>
      <c r="K77" s="1731"/>
      <c r="L77" s="1731"/>
      <c r="M77" s="1731"/>
      <c r="N77" s="1731"/>
      <c r="O77" s="1731"/>
      <c r="P77" s="1732"/>
      <c r="Q77" s="1144">
        <f t="shared" si="2"/>
        <v>24</v>
      </c>
      <c r="R77" s="1052">
        <f>(Q77)/(I90)/Q90</f>
        <v>0.1437125748502994</v>
      </c>
      <c r="S77" s="1084">
        <v>120</v>
      </c>
      <c r="T77" s="1023" t="s">
        <v>441</v>
      </c>
      <c r="U77" s="1023" t="s">
        <v>395</v>
      </c>
      <c r="V77" s="1023" t="s">
        <v>385</v>
      </c>
      <c r="W77" s="1023">
        <v>2</v>
      </c>
      <c r="X77" s="1023">
        <v>1</v>
      </c>
      <c r="Y77" s="1023">
        <v>1</v>
      </c>
      <c r="Z77" s="1023">
        <v>1</v>
      </c>
      <c r="AA77" s="1023">
        <v>1</v>
      </c>
      <c r="AB77" s="1024">
        <v>1</v>
      </c>
      <c r="AC77" s="996"/>
      <c r="AD77" s="993"/>
    </row>
    <row r="78" spans="1:30" s="833" customFormat="1" ht="33.75">
      <c r="A78" s="831"/>
      <c r="B78" s="832"/>
      <c r="C78" s="1128" t="s">
        <v>103</v>
      </c>
      <c r="D78" s="1733" t="s">
        <v>104</v>
      </c>
      <c r="E78" s="1733"/>
      <c r="F78" s="1734"/>
      <c r="G78" s="1734"/>
      <c r="H78" s="1734"/>
      <c r="I78" s="1734"/>
      <c r="J78" s="1734"/>
      <c r="K78" s="1734"/>
      <c r="L78" s="1734"/>
      <c r="M78" s="1734"/>
      <c r="N78" s="1734"/>
      <c r="O78" s="1734"/>
      <c r="P78" s="1735"/>
      <c r="Q78" s="1145">
        <f t="shared" si="2"/>
        <v>12</v>
      </c>
      <c r="R78" s="1053">
        <f>(Q78)/(I90)/Q90</f>
        <v>0.0718562874251497</v>
      </c>
      <c r="S78" s="1085">
        <v>40</v>
      </c>
      <c r="T78" s="1025" t="s">
        <v>441</v>
      </c>
      <c r="U78" s="1025" t="s">
        <v>395</v>
      </c>
      <c r="V78" s="1025" t="s">
        <v>385</v>
      </c>
      <c r="W78" s="1025">
        <v>2</v>
      </c>
      <c r="X78" s="1025">
        <v>1</v>
      </c>
      <c r="Y78" s="1025" t="s">
        <v>385</v>
      </c>
      <c r="Z78" s="1025" t="s">
        <v>385</v>
      </c>
      <c r="AA78" s="1025">
        <v>1</v>
      </c>
      <c r="AB78" s="1026">
        <v>1</v>
      </c>
      <c r="AC78" s="996"/>
      <c r="AD78" s="993"/>
    </row>
    <row r="79" spans="1:30" s="833" customFormat="1" ht="33.75">
      <c r="A79" s="831"/>
      <c r="B79" s="832"/>
      <c r="C79" s="1129" t="s">
        <v>101</v>
      </c>
      <c r="D79" s="1736" t="s">
        <v>102</v>
      </c>
      <c r="E79" s="1736"/>
      <c r="F79" s="1737"/>
      <c r="G79" s="1737"/>
      <c r="H79" s="1737"/>
      <c r="I79" s="1737"/>
      <c r="J79" s="1737"/>
      <c r="K79" s="1737"/>
      <c r="L79" s="1737"/>
      <c r="M79" s="1737"/>
      <c r="N79" s="1737"/>
      <c r="O79" s="1737"/>
      <c r="P79" s="1738"/>
      <c r="Q79" s="1146">
        <f t="shared" si="2"/>
        <v>24</v>
      </c>
      <c r="R79" s="1054">
        <f>(Q79)/(I90)/Q90</f>
        <v>0.1437125748502994</v>
      </c>
      <c r="S79" s="1086">
        <v>120</v>
      </c>
      <c r="T79" s="1027" t="s">
        <v>441</v>
      </c>
      <c r="U79" s="1027" t="s">
        <v>395</v>
      </c>
      <c r="V79" s="1027" t="s">
        <v>385</v>
      </c>
      <c r="W79" s="1027">
        <v>2</v>
      </c>
      <c r="X79" s="1027">
        <v>1</v>
      </c>
      <c r="Y79" s="1027">
        <v>1</v>
      </c>
      <c r="Z79" s="1027">
        <v>1</v>
      </c>
      <c r="AA79" s="1027">
        <v>1</v>
      </c>
      <c r="AB79" s="1028">
        <v>1</v>
      </c>
      <c r="AC79" s="996"/>
      <c r="AD79" s="993"/>
    </row>
    <row r="80" spans="1:30" s="833" customFormat="1" ht="33.75">
      <c r="A80" s="831"/>
      <c r="B80" s="832"/>
      <c r="C80" s="1123" t="s">
        <v>118</v>
      </c>
      <c r="D80" s="1714" t="s">
        <v>119</v>
      </c>
      <c r="E80" s="1714"/>
      <c r="F80" s="1715"/>
      <c r="G80" s="1715"/>
      <c r="H80" s="1715"/>
      <c r="I80" s="1715"/>
      <c r="J80" s="1715"/>
      <c r="K80" s="1715"/>
      <c r="L80" s="1715"/>
      <c r="M80" s="1715"/>
      <c r="N80" s="1715"/>
      <c r="O80" s="1715"/>
      <c r="P80" s="1716"/>
      <c r="Q80" s="1140">
        <f t="shared" si="2"/>
        <v>12</v>
      </c>
      <c r="R80" s="1044">
        <f>(Q80)/(I90)/Q90</f>
        <v>0.0718562874251497</v>
      </c>
      <c r="S80" s="1081">
        <v>20</v>
      </c>
      <c r="T80" s="1016" t="s">
        <v>441</v>
      </c>
      <c r="U80" s="1016" t="s">
        <v>395</v>
      </c>
      <c r="V80" s="1016" t="s">
        <v>385</v>
      </c>
      <c r="W80" s="1016">
        <v>2</v>
      </c>
      <c r="X80" s="1016">
        <v>1</v>
      </c>
      <c r="Y80" s="1016">
        <v>1</v>
      </c>
      <c r="Z80" s="1016" t="s">
        <v>385</v>
      </c>
      <c r="AA80" s="1016">
        <v>1</v>
      </c>
      <c r="AB80" s="1017">
        <v>1</v>
      </c>
      <c r="AC80" s="996"/>
      <c r="AD80" s="993"/>
    </row>
    <row r="81" spans="1:30" s="833" customFormat="1" ht="33.75">
      <c r="A81" s="831"/>
      <c r="B81" s="832"/>
      <c r="C81" s="1130" t="s">
        <v>417</v>
      </c>
      <c r="D81" s="1759" t="s">
        <v>418</v>
      </c>
      <c r="E81" s="1759"/>
      <c r="F81" s="1759"/>
      <c r="G81" s="1759"/>
      <c r="H81" s="1759"/>
      <c r="I81" s="1759"/>
      <c r="J81" s="1759"/>
      <c r="K81" s="1759"/>
      <c r="L81" s="1759"/>
      <c r="M81" s="1759"/>
      <c r="N81" s="1759"/>
      <c r="O81" s="1759"/>
      <c r="P81" s="1759"/>
      <c r="Q81" s="1147">
        <f t="shared" si="2"/>
        <v>22</v>
      </c>
      <c r="R81" s="1055">
        <f>(Q81)/(I90)/Q90</f>
        <v>0.1317365269461078</v>
      </c>
      <c r="S81" s="1156">
        <v>140</v>
      </c>
      <c r="T81" s="1056" t="s">
        <v>441</v>
      </c>
      <c r="U81" s="1056" t="s">
        <v>395</v>
      </c>
      <c r="V81" s="1056" t="s">
        <v>385</v>
      </c>
      <c r="W81" s="1056">
        <v>2</v>
      </c>
      <c r="X81" s="1056">
        <v>1</v>
      </c>
      <c r="Y81" s="1056">
        <v>1</v>
      </c>
      <c r="Z81" s="1056">
        <v>1</v>
      </c>
      <c r="AA81" s="1056">
        <v>1</v>
      </c>
      <c r="AB81" s="1057">
        <v>1</v>
      </c>
      <c r="AC81" s="996"/>
      <c r="AD81" s="993"/>
    </row>
    <row r="82" spans="1:30" s="833" customFormat="1" ht="33.75">
      <c r="A82" s="831"/>
      <c r="B82" s="832"/>
      <c r="C82" s="1131" t="s">
        <v>336</v>
      </c>
      <c r="D82" s="1760" t="s">
        <v>337</v>
      </c>
      <c r="E82" s="1760"/>
      <c r="F82" s="1761"/>
      <c r="G82" s="1761"/>
      <c r="H82" s="1761"/>
      <c r="I82" s="1761"/>
      <c r="J82" s="1761"/>
      <c r="K82" s="1761"/>
      <c r="L82" s="1761"/>
      <c r="M82" s="1761"/>
      <c r="N82" s="1761"/>
      <c r="O82" s="1761"/>
      <c r="P82" s="1762"/>
      <c r="Q82" s="1148">
        <f>AF51</f>
        <v>2</v>
      </c>
      <c r="R82" s="1058">
        <f>(Q82)/(I90)/Q90</f>
        <v>0.011976047904191616</v>
      </c>
      <c r="S82" s="1087">
        <v>40</v>
      </c>
      <c r="T82" s="1029" t="s">
        <v>441</v>
      </c>
      <c r="U82" s="1029" t="s">
        <v>395</v>
      </c>
      <c r="V82" s="1029" t="s">
        <v>385</v>
      </c>
      <c r="W82" s="1029">
        <v>3</v>
      </c>
      <c r="X82" s="1029">
        <v>1</v>
      </c>
      <c r="Y82" s="1029" t="s">
        <v>385</v>
      </c>
      <c r="Z82" s="1029" t="s">
        <v>385</v>
      </c>
      <c r="AA82" s="1029">
        <v>1</v>
      </c>
      <c r="AB82" s="1030">
        <v>1</v>
      </c>
      <c r="AC82" s="996"/>
      <c r="AD82" s="993"/>
    </row>
    <row r="83" spans="1:30" s="833" customFormat="1" ht="33.75">
      <c r="A83" s="831"/>
      <c r="B83" s="832"/>
      <c r="C83" s="1132" t="s">
        <v>235</v>
      </c>
      <c r="D83" s="1763" t="s">
        <v>378</v>
      </c>
      <c r="E83" s="1764"/>
      <c r="F83" s="1764"/>
      <c r="G83" s="1764"/>
      <c r="H83" s="1764"/>
      <c r="I83" s="1764"/>
      <c r="J83" s="1764"/>
      <c r="K83" s="1764"/>
      <c r="L83" s="1764"/>
      <c r="M83" s="1764"/>
      <c r="N83" s="1764"/>
      <c r="O83" s="1764"/>
      <c r="P83" s="1765"/>
      <c r="Q83" s="1149">
        <f>AF50</f>
        <v>10</v>
      </c>
      <c r="R83" s="1059">
        <f>(Q83)/(I90)/Q90</f>
        <v>0.059880239520958084</v>
      </c>
      <c r="S83" s="1088">
        <v>80</v>
      </c>
      <c r="T83" s="1031" t="s">
        <v>441</v>
      </c>
      <c r="U83" s="1031" t="s">
        <v>395</v>
      </c>
      <c r="V83" s="1031" t="s">
        <v>385</v>
      </c>
      <c r="W83" s="1031">
        <v>3</v>
      </c>
      <c r="X83" s="1031">
        <v>1</v>
      </c>
      <c r="Y83" s="1031">
        <v>1</v>
      </c>
      <c r="Z83" s="1031" t="s">
        <v>385</v>
      </c>
      <c r="AA83" s="1031">
        <v>1</v>
      </c>
      <c r="AB83" s="1032">
        <v>1</v>
      </c>
      <c r="AC83" s="996"/>
      <c r="AD83" s="993"/>
    </row>
    <row r="84" spans="1:30" s="833" customFormat="1" ht="33.75">
      <c r="A84" s="831"/>
      <c r="B84" s="832"/>
      <c r="C84" s="1133" t="s">
        <v>585</v>
      </c>
      <c r="D84" s="1653" t="s">
        <v>586</v>
      </c>
      <c r="E84" s="1654"/>
      <c r="F84" s="1654"/>
      <c r="G84" s="1654"/>
      <c r="H84" s="1654"/>
      <c r="I84" s="1654"/>
      <c r="J84" s="1654"/>
      <c r="K84" s="1654"/>
      <c r="L84" s="1654"/>
      <c r="M84" s="1654"/>
      <c r="N84" s="1654"/>
      <c r="O84" s="1654"/>
      <c r="P84" s="1655"/>
      <c r="Q84" s="1150">
        <f>AF53</f>
        <v>12</v>
      </c>
      <c r="R84" s="1061">
        <f>(Q84)/(I90)/Q90</f>
        <v>0.0718562874251497</v>
      </c>
      <c r="S84" s="1077">
        <v>40</v>
      </c>
      <c r="T84" s="1035" t="s">
        <v>441</v>
      </c>
      <c r="U84" s="1035" t="s">
        <v>395</v>
      </c>
      <c r="V84" s="1035" t="s">
        <v>385</v>
      </c>
      <c r="W84" s="1035">
        <v>2</v>
      </c>
      <c r="X84" s="1035">
        <v>1</v>
      </c>
      <c r="Y84" s="1035">
        <v>1</v>
      </c>
      <c r="Z84" s="1035" t="s">
        <v>385</v>
      </c>
      <c r="AA84" s="1035">
        <v>1</v>
      </c>
      <c r="AB84" s="1036">
        <v>1</v>
      </c>
      <c r="AC84" s="996"/>
      <c r="AD84" s="993"/>
    </row>
    <row r="85" spans="1:30" s="833" customFormat="1" ht="33.75">
      <c r="A85" s="831"/>
      <c r="B85" s="832"/>
      <c r="C85" s="1134" t="s">
        <v>589</v>
      </c>
      <c r="D85" s="1769" t="s">
        <v>834</v>
      </c>
      <c r="E85" s="1769"/>
      <c r="F85" s="1770"/>
      <c r="G85" s="1770"/>
      <c r="H85" s="1770"/>
      <c r="I85" s="1770"/>
      <c r="J85" s="1770"/>
      <c r="K85" s="1770"/>
      <c r="L85" s="1770"/>
      <c r="M85" s="1770"/>
      <c r="N85" s="1770"/>
      <c r="O85" s="1770"/>
      <c r="P85" s="1771"/>
      <c r="Q85" s="1151">
        <f>AF52</f>
        <v>12</v>
      </c>
      <c r="R85" s="1060">
        <f>(Q85)/(I90)/Q90</f>
        <v>0.0718562874251497</v>
      </c>
      <c r="S85" s="1089">
        <v>40</v>
      </c>
      <c r="T85" s="1033" t="s">
        <v>441</v>
      </c>
      <c r="U85" s="1033" t="s">
        <v>395</v>
      </c>
      <c r="V85" s="1033" t="s">
        <v>385</v>
      </c>
      <c r="W85" s="1033">
        <v>2</v>
      </c>
      <c r="X85" s="1033">
        <v>1</v>
      </c>
      <c r="Y85" s="1033">
        <v>1</v>
      </c>
      <c r="Z85" s="1033" t="s">
        <v>385</v>
      </c>
      <c r="AA85" s="1033">
        <v>1</v>
      </c>
      <c r="AB85" s="1034">
        <v>1</v>
      </c>
      <c r="AC85" s="996"/>
      <c r="AD85" s="993"/>
    </row>
    <row r="86" spans="1:30" s="833" customFormat="1" ht="34.5" thickBot="1">
      <c r="A86" s="831"/>
      <c r="B86" s="832"/>
      <c r="C86" s="1135" t="s">
        <v>416</v>
      </c>
      <c r="D86" s="1766" t="s">
        <v>206</v>
      </c>
      <c r="E86" s="1766"/>
      <c r="F86" s="1767"/>
      <c r="G86" s="1767"/>
      <c r="H86" s="1767"/>
      <c r="I86" s="1767"/>
      <c r="J86" s="1767"/>
      <c r="K86" s="1767"/>
      <c r="L86" s="1767"/>
      <c r="M86" s="1767"/>
      <c r="N86" s="1767"/>
      <c r="O86" s="1767"/>
      <c r="P86" s="1768"/>
      <c r="Q86" s="1152">
        <f>AF55</f>
        <v>1</v>
      </c>
      <c r="R86" s="1062">
        <f>(Q86)/(I90)/Q90</f>
        <v>0.005988023952095808</v>
      </c>
      <c r="S86" s="1157">
        <v>40</v>
      </c>
      <c r="T86" s="1063" t="s">
        <v>441</v>
      </c>
      <c r="U86" s="1063" t="s">
        <v>395</v>
      </c>
      <c r="V86" s="1063" t="s">
        <v>385</v>
      </c>
      <c r="W86" s="1063">
        <v>2</v>
      </c>
      <c r="X86" s="1063">
        <v>1</v>
      </c>
      <c r="Y86" s="1063" t="s">
        <v>385</v>
      </c>
      <c r="Z86" s="1063" t="s">
        <v>385</v>
      </c>
      <c r="AA86" s="1063">
        <v>1</v>
      </c>
      <c r="AB86" s="1064">
        <v>1</v>
      </c>
      <c r="AC86" s="996"/>
      <c r="AD86" s="993"/>
    </row>
    <row r="87" spans="1:30" s="833" customFormat="1" ht="27.75" customHeight="1">
      <c r="A87" s="831"/>
      <c r="B87" s="834"/>
      <c r="C87" s="1037" t="s">
        <v>137</v>
      </c>
      <c r="D87" s="1739" t="s">
        <v>135</v>
      </c>
      <c r="E87" s="1740"/>
      <c r="F87" s="1741"/>
      <c r="G87" s="1741"/>
      <c r="H87" s="1741"/>
      <c r="I87" s="1741"/>
      <c r="J87" s="1741"/>
      <c r="K87" s="1741"/>
      <c r="L87" s="1741"/>
      <c r="M87" s="1741"/>
      <c r="N87" s="1741"/>
      <c r="O87" s="1741"/>
      <c r="P87" s="1742"/>
      <c r="Q87" s="1068" t="s">
        <v>397</v>
      </c>
      <c r="R87" s="1649" t="s">
        <v>402</v>
      </c>
      <c r="S87" s="1650"/>
      <c r="T87" s="1069" t="s">
        <v>440</v>
      </c>
      <c r="U87" s="1598" t="s">
        <v>428</v>
      </c>
      <c r="V87" s="1598"/>
      <c r="W87" s="1069" t="s">
        <v>399</v>
      </c>
      <c r="X87" s="1598" t="s">
        <v>405</v>
      </c>
      <c r="Y87" s="1598"/>
      <c r="Z87" s="1069" t="s">
        <v>64</v>
      </c>
      <c r="AA87" s="1598" t="s">
        <v>65</v>
      </c>
      <c r="AB87" s="1599"/>
      <c r="AC87" s="996"/>
      <c r="AD87" s="993"/>
    </row>
    <row r="88" spans="1:30" s="833" customFormat="1" ht="28.5" customHeight="1">
      <c r="A88" s="831"/>
      <c r="B88" s="834"/>
      <c r="C88" s="1288" t="s">
        <v>415</v>
      </c>
      <c r="D88" s="1755" t="s">
        <v>136</v>
      </c>
      <c r="E88" s="1756"/>
      <c r="F88" s="1757"/>
      <c r="G88" s="1757"/>
      <c r="H88" s="1757"/>
      <c r="I88" s="1757"/>
      <c r="J88" s="1757"/>
      <c r="K88" s="1757"/>
      <c r="L88" s="1757"/>
      <c r="M88" s="1757"/>
      <c r="N88" s="1757"/>
      <c r="O88" s="1757"/>
      <c r="P88" s="1758"/>
      <c r="Q88" s="1625" t="s">
        <v>7</v>
      </c>
      <c r="R88" s="1625"/>
      <c r="S88" s="1626"/>
      <c r="T88" s="1070" t="s">
        <v>391</v>
      </c>
      <c r="U88" s="1606" t="s">
        <v>403</v>
      </c>
      <c r="V88" s="1606"/>
      <c r="W88" s="1070" t="s">
        <v>393</v>
      </c>
      <c r="X88" s="1606" t="s">
        <v>439</v>
      </c>
      <c r="Y88" s="1606"/>
      <c r="Z88" s="1070" t="s">
        <v>392</v>
      </c>
      <c r="AA88" s="1606" t="s">
        <v>248</v>
      </c>
      <c r="AB88" s="1617"/>
      <c r="AC88" s="996"/>
      <c r="AD88" s="993"/>
    </row>
    <row r="89" spans="1:30" s="830" customFormat="1" ht="27.75" customHeight="1" thickBot="1">
      <c r="A89" s="828"/>
      <c r="B89" s="834"/>
      <c r="C89" s="1038" t="s">
        <v>134</v>
      </c>
      <c r="D89" s="1751" t="s">
        <v>833</v>
      </c>
      <c r="E89" s="1752"/>
      <c r="F89" s="1753"/>
      <c r="G89" s="1753"/>
      <c r="H89" s="1753"/>
      <c r="I89" s="1753"/>
      <c r="J89" s="1753"/>
      <c r="K89" s="1753"/>
      <c r="L89" s="1753"/>
      <c r="M89" s="1753"/>
      <c r="N89" s="1753"/>
      <c r="O89" s="1753"/>
      <c r="P89" s="1754"/>
      <c r="Q89" s="1627"/>
      <c r="R89" s="1627"/>
      <c r="S89" s="1628"/>
      <c r="T89" s="1071" t="s">
        <v>396</v>
      </c>
      <c r="U89" s="1618" t="s">
        <v>404</v>
      </c>
      <c r="V89" s="1618"/>
      <c r="W89" s="1071" t="s">
        <v>394</v>
      </c>
      <c r="X89" s="1618" t="s">
        <v>245</v>
      </c>
      <c r="Y89" s="1618"/>
      <c r="Z89" s="1071" t="s">
        <v>398</v>
      </c>
      <c r="AA89" s="1618" t="s">
        <v>438</v>
      </c>
      <c r="AB89" s="1631"/>
      <c r="AC89" s="997"/>
      <c r="AD89" s="999"/>
    </row>
    <row r="90" spans="1:30" s="830" customFormat="1" ht="27.75" customHeight="1">
      <c r="A90" s="828"/>
      <c r="B90" s="834"/>
      <c r="C90" s="1724" t="s">
        <v>250</v>
      </c>
      <c r="D90" s="1725"/>
      <c r="E90" s="1725"/>
      <c r="F90" s="1725"/>
      <c r="G90" s="1725"/>
      <c r="H90" s="1726"/>
      <c r="I90" s="1629">
        <v>49</v>
      </c>
      <c r="J90" s="1700" t="s">
        <v>390</v>
      </c>
      <c r="K90" s="1701"/>
      <c r="L90" s="1701"/>
      <c r="M90" s="1701"/>
      <c r="N90" s="1701"/>
      <c r="O90" s="1701"/>
      <c r="P90" s="1702"/>
      <c r="Q90" s="1039">
        <f>W90/I90</f>
        <v>3.4081632653061225</v>
      </c>
      <c r="R90" s="1040">
        <f>SUM(R70:R89)</f>
        <v>1</v>
      </c>
      <c r="S90" s="1611" t="s">
        <v>249</v>
      </c>
      <c r="T90" s="1612"/>
      <c r="U90" s="1612"/>
      <c r="V90" s="1613"/>
      <c r="W90" s="1629">
        <f>AF60</f>
        <v>167</v>
      </c>
      <c r="X90" s="1619" t="s">
        <v>247</v>
      </c>
      <c r="Y90" s="1620"/>
      <c r="Z90" s="1620"/>
      <c r="AA90" s="1620"/>
      <c r="AB90" s="1621"/>
      <c r="AC90" s="997"/>
      <c r="AD90" s="999"/>
    </row>
    <row r="91" spans="1:30" s="830" customFormat="1" ht="24" customHeight="1" thickBot="1">
      <c r="A91" s="828"/>
      <c r="B91" s="834"/>
      <c r="C91" s="1727"/>
      <c r="D91" s="1728"/>
      <c r="E91" s="1728"/>
      <c r="F91" s="1728"/>
      <c r="G91" s="1728"/>
      <c r="H91" s="1729"/>
      <c r="I91" s="1723"/>
      <c r="J91" s="1703"/>
      <c r="K91" s="1704"/>
      <c r="L91" s="1704"/>
      <c r="M91" s="1704"/>
      <c r="N91" s="1704"/>
      <c r="O91" s="1704"/>
      <c r="P91" s="1705"/>
      <c r="Q91" s="1041"/>
      <c r="R91" s="1041"/>
      <c r="S91" s="1614"/>
      <c r="T91" s="1615"/>
      <c r="U91" s="1615"/>
      <c r="V91" s="1616"/>
      <c r="W91" s="1630"/>
      <c r="X91" s="1622"/>
      <c r="Y91" s="1623"/>
      <c r="Z91" s="1623"/>
      <c r="AA91" s="1623"/>
      <c r="AB91" s="1624"/>
      <c r="AC91" s="997"/>
      <c r="AD91" s="999"/>
    </row>
    <row r="92" spans="1:30" s="92" customFormat="1" ht="27.75" customHeight="1" thickBot="1">
      <c r="A92" s="91"/>
      <c r="B92" s="125"/>
      <c r="C92" s="126"/>
      <c r="D92" s="126"/>
      <c r="E92" s="126"/>
      <c r="F92" s="126"/>
      <c r="G92" s="126"/>
      <c r="H92" s="126"/>
      <c r="I92" s="127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000"/>
    </row>
    <row r="93" spans="1:31" s="92" customFormat="1" ht="28.5" customHeight="1">
      <c r="A93" s="91"/>
      <c r="B93" s="116"/>
      <c r="C93" s="994"/>
      <c r="D93" s="994"/>
      <c r="E93" s="994"/>
      <c r="F93" s="994"/>
      <c r="G93" s="994"/>
      <c r="H93" s="994"/>
      <c r="I93" s="115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994"/>
      <c r="AD93" s="995"/>
      <c r="AE93" s="109"/>
    </row>
    <row r="94" spans="2:32" s="93" customFormat="1" ht="27.75" customHeight="1">
      <c r="B94" s="116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7"/>
      <c r="AE94" s="106"/>
      <c r="AF94" s="110"/>
    </row>
    <row r="95" spans="2:32" s="93" customFormat="1" ht="15.75">
      <c r="B95" s="116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7"/>
      <c r="AE95" s="106"/>
      <c r="AF95" s="110"/>
    </row>
    <row r="96" spans="2:30" ht="15.75">
      <c r="B96" s="116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7"/>
    </row>
    <row r="97" spans="2:30" ht="15.75">
      <c r="B97" s="116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7"/>
    </row>
    <row r="98" spans="2:30" ht="15.75">
      <c r="B98" s="116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7"/>
    </row>
    <row r="99" spans="2:30" ht="15.75">
      <c r="B99" s="116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7"/>
    </row>
    <row r="100" spans="2:30" ht="15.75">
      <c r="B100" s="116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7"/>
    </row>
    <row r="101" spans="2:30" ht="15.75">
      <c r="B101" s="116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7"/>
    </row>
    <row r="102" spans="2:30" ht="15.75">
      <c r="B102" s="11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7"/>
    </row>
    <row r="103" spans="2:30" ht="15.75">
      <c r="B103" s="116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7"/>
    </row>
    <row r="104" spans="2:30" ht="15.75">
      <c r="B104" s="116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7"/>
    </row>
    <row r="105" spans="2:30" ht="15.75">
      <c r="B105" s="116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7"/>
    </row>
    <row r="106" spans="2:30" ht="15.75">
      <c r="B106" s="116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7"/>
    </row>
    <row r="107" spans="2:30" ht="15.75">
      <c r="B107" s="116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7"/>
    </row>
    <row r="108" spans="2:30" ht="15.75">
      <c r="B108" s="116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7"/>
    </row>
    <row r="109" spans="2:30" ht="15.75">
      <c r="B109" s="116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7"/>
    </row>
    <row r="110" spans="2:30" ht="15.75">
      <c r="B110" s="116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7"/>
    </row>
    <row r="111" spans="2:30" ht="15.75">
      <c r="B111" s="116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7"/>
    </row>
    <row r="112" spans="2:30" ht="15.75">
      <c r="B112" s="116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7"/>
    </row>
    <row r="113" spans="2:30" ht="15.75">
      <c r="B113" s="116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7"/>
    </row>
    <row r="114" spans="2:30" ht="15.75">
      <c r="B114" s="116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7"/>
    </row>
    <row r="115" spans="2:30" ht="15.75">
      <c r="B115" s="116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7"/>
    </row>
    <row r="116" spans="2:30" ht="15.75">
      <c r="B116" s="116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7"/>
    </row>
    <row r="117" spans="2:30" ht="15.75">
      <c r="B117" s="116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7"/>
    </row>
    <row r="118" spans="2:30" ht="15.75">
      <c r="B118" s="116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7"/>
    </row>
    <row r="119" spans="2:30" ht="15.75">
      <c r="B119" s="116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7"/>
    </row>
    <row r="120" spans="2:30" ht="15.75">
      <c r="B120" s="116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7"/>
    </row>
    <row r="121" spans="2:30" ht="15.75">
      <c r="B121" s="116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7"/>
    </row>
    <row r="122" spans="2:30" ht="15.75">
      <c r="B122" s="116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7"/>
    </row>
    <row r="123" spans="2:30" ht="15.75">
      <c r="B123" s="116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7"/>
    </row>
    <row r="124" spans="2:30" ht="15.75">
      <c r="B124" s="116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7"/>
    </row>
    <row r="125" spans="2:30" ht="15.75">
      <c r="B125" s="116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7"/>
    </row>
    <row r="126" spans="2:30" ht="15.75">
      <c r="B126" s="116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7"/>
    </row>
    <row r="127" spans="2:30" ht="15.75">
      <c r="B127" s="116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7"/>
    </row>
    <row r="128" spans="2:30" ht="15.75">
      <c r="B128" s="116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7"/>
    </row>
    <row r="129" spans="2:30" ht="15.75">
      <c r="B129" s="116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7"/>
    </row>
    <row r="130" spans="2:30" ht="15.75">
      <c r="B130" s="116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7"/>
    </row>
    <row r="131" spans="2:30" ht="15.75">
      <c r="B131" s="116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7"/>
    </row>
    <row r="132" spans="2:30" ht="15.75">
      <c r="B132" s="116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7"/>
    </row>
    <row r="133" spans="2:30" ht="15.75">
      <c r="B133" s="116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7"/>
    </row>
    <row r="134" spans="2:30" ht="15.75">
      <c r="B134" s="116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7"/>
    </row>
    <row r="135" spans="2:30" ht="15.75">
      <c r="B135" s="116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7"/>
    </row>
    <row r="136" spans="2:30" ht="15.75">
      <c r="B136" s="116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7"/>
    </row>
    <row r="137" spans="2:30" ht="15.75">
      <c r="B137" s="116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7"/>
    </row>
    <row r="138" spans="2:30" ht="15.75">
      <c r="B138" s="116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7"/>
    </row>
    <row r="139" spans="2:30" ht="15.75">
      <c r="B139" s="116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7"/>
    </row>
    <row r="140" spans="2:30" ht="15.75">
      <c r="B140" s="116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7"/>
    </row>
    <row r="141" spans="2:30" ht="15.75">
      <c r="B141" s="116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7"/>
    </row>
    <row r="142" spans="2:30" ht="15.75">
      <c r="B142" s="116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7"/>
    </row>
    <row r="143" spans="2:30" ht="15.75">
      <c r="B143" s="116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7"/>
    </row>
    <row r="144" spans="2:30" ht="15.75">
      <c r="B144" s="116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7"/>
    </row>
    <row r="145" spans="2:30" ht="15.75">
      <c r="B145" s="116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7"/>
    </row>
    <row r="146" spans="2:30" ht="15.75">
      <c r="B146" s="116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7"/>
    </row>
    <row r="147" spans="2:30" ht="15.75">
      <c r="B147" s="116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7"/>
    </row>
    <row r="148" spans="2:30" ht="15.75">
      <c r="B148" s="116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7"/>
    </row>
    <row r="149" spans="2:30" ht="15.75">
      <c r="B149" s="116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7"/>
    </row>
    <row r="150" spans="2:30" ht="15.75">
      <c r="B150" s="116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7"/>
    </row>
    <row r="151" spans="2:30" ht="15.75">
      <c r="B151" s="116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7"/>
    </row>
    <row r="152" spans="2:30" ht="15.75">
      <c r="B152" s="116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7"/>
    </row>
    <row r="153" spans="2:30" ht="15.75">
      <c r="B153" s="116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7"/>
    </row>
    <row r="154" spans="2:30" ht="15.75">
      <c r="B154" s="116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7"/>
    </row>
    <row r="155" spans="2:30" ht="15.75">
      <c r="B155" s="116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7"/>
    </row>
    <row r="156" spans="2:30" ht="15.75">
      <c r="B156" s="116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7"/>
    </row>
    <row r="157" spans="2:30" ht="15.75">
      <c r="B157" s="116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7"/>
    </row>
    <row r="158" spans="2:30" ht="15.75">
      <c r="B158" s="116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7"/>
    </row>
    <row r="159" spans="2:30" ht="15.75">
      <c r="B159" s="116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7"/>
    </row>
    <row r="160" spans="2:30" ht="15.75">
      <c r="B160" s="116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7"/>
    </row>
    <row r="161" spans="2:30" ht="15.75">
      <c r="B161" s="116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7"/>
    </row>
    <row r="162" spans="2:30" ht="15.75">
      <c r="B162" s="116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7"/>
    </row>
    <row r="163" spans="2:30" ht="15.75">
      <c r="B163" s="116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7"/>
    </row>
    <row r="164" spans="2:30" ht="15.75">
      <c r="B164" s="116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7"/>
    </row>
    <row r="165" spans="2:30" ht="15.75">
      <c r="B165" s="116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7"/>
    </row>
    <row r="166" spans="2:30" ht="15.75">
      <c r="B166" s="116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7"/>
    </row>
    <row r="167" spans="2:30" ht="15.75">
      <c r="B167" s="116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7"/>
    </row>
    <row r="168" spans="2:30" ht="15.75">
      <c r="B168" s="116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7"/>
    </row>
    <row r="169" spans="2:30" ht="15.75">
      <c r="B169" s="116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7"/>
    </row>
    <row r="170" spans="2:30" ht="15.75">
      <c r="B170" s="116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7"/>
    </row>
    <row r="171" spans="2:30" ht="15.75">
      <c r="B171" s="116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7"/>
    </row>
    <row r="172" spans="2:30" ht="15.75">
      <c r="B172" s="116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7"/>
    </row>
    <row r="173" spans="2:30" ht="15.75">
      <c r="B173" s="116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7"/>
    </row>
    <row r="174" spans="2:30" ht="15.75">
      <c r="B174" s="116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7"/>
    </row>
    <row r="175" spans="2:30" ht="15.75">
      <c r="B175" s="116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7"/>
    </row>
    <row r="176" spans="2:30" ht="15.75">
      <c r="B176" s="116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7"/>
    </row>
    <row r="177" spans="2:30" ht="15.75">
      <c r="B177" s="116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7"/>
    </row>
    <row r="178" spans="2:30" ht="15.75">
      <c r="B178" s="116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7"/>
    </row>
    <row r="179" spans="2:30" ht="15.75">
      <c r="B179" s="116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7"/>
    </row>
    <row r="180" spans="2:30" ht="15.75">
      <c r="B180" s="116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7"/>
    </row>
    <row r="181" spans="2:30" ht="15.75">
      <c r="B181" s="116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7"/>
    </row>
    <row r="182" spans="2:30" ht="15.75">
      <c r="B182" s="116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7"/>
    </row>
    <row r="183" spans="2:30" ht="15.75">
      <c r="B183" s="116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7"/>
    </row>
    <row r="184" spans="2:30" ht="15.75">
      <c r="B184" s="116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7"/>
    </row>
    <row r="185" spans="2:30" ht="15.75">
      <c r="B185" s="116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7"/>
    </row>
    <row r="186" spans="2:30" ht="15.75">
      <c r="B186" s="116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7"/>
    </row>
    <row r="187" spans="2:30" ht="15.75">
      <c r="B187" s="116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7"/>
    </row>
    <row r="188" spans="2:30" ht="15.75">
      <c r="B188" s="116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7"/>
    </row>
    <row r="189" spans="2:30" ht="15.75">
      <c r="B189" s="116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7"/>
    </row>
    <row r="190" spans="2:30" ht="15.75">
      <c r="B190" s="116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7"/>
    </row>
    <row r="191" spans="2:30" ht="15.75">
      <c r="B191" s="116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7"/>
    </row>
    <row r="192" spans="2:30" ht="15.75">
      <c r="B192" s="116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7"/>
    </row>
    <row r="193" spans="2:30" ht="15.75">
      <c r="B193" s="116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7"/>
    </row>
    <row r="194" spans="2:30" ht="15.75">
      <c r="B194" s="116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7"/>
    </row>
    <row r="195" spans="2:30" ht="15.75">
      <c r="B195" s="116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7"/>
    </row>
    <row r="196" spans="2:30" ht="15.75">
      <c r="B196" s="116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7"/>
    </row>
    <row r="197" spans="2:30" ht="15.75">
      <c r="B197" s="116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7"/>
    </row>
    <row r="198" spans="2:30" ht="15.75">
      <c r="B198" s="116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7"/>
    </row>
    <row r="199" spans="2:30" ht="15.75">
      <c r="B199" s="116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7"/>
    </row>
    <row r="200" spans="2:30" ht="15.75">
      <c r="B200" s="116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7"/>
    </row>
    <row r="201" spans="2:30" ht="15.75">
      <c r="B201" s="116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7"/>
    </row>
    <row r="202" spans="2:30" ht="15.75">
      <c r="B202" s="116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7"/>
    </row>
    <row r="203" spans="2:30" ht="15.75">
      <c r="B203" s="116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7"/>
    </row>
    <row r="204" spans="2:30" ht="15.75">
      <c r="B204" s="116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7"/>
    </row>
    <row r="205" spans="2:30" ht="15.75">
      <c r="B205" s="116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7"/>
    </row>
    <row r="206" spans="2:30" ht="15.75">
      <c r="B206" s="116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7"/>
    </row>
    <row r="207" spans="2:30" ht="16.5" thickBot="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20"/>
    </row>
    <row r="210" ht="15.75">
      <c r="B210" s="94" t="s">
        <v>634</v>
      </c>
    </row>
  </sheetData>
  <sheetProtection/>
  <mergeCells count="186">
    <mergeCell ref="J33:J35"/>
    <mergeCell ref="J36:J38"/>
    <mergeCell ref="J39:J41"/>
    <mergeCell ref="D89:P89"/>
    <mergeCell ref="D88:P88"/>
    <mergeCell ref="D81:P81"/>
    <mergeCell ref="D82:P82"/>
    <mergeCell ref="D83:P83"/>
    <mergeCell ref="D86:P86"/>
    <mergeCell ref="D85:P85"/>
    <mergeCell ref="D78:P78"/>
    <mergeCell ref="D79:P79"/>
    <mergeCell ref="D80:P80"/>
    <mergeCell ref="D87:P87"/>
    <mergeCell ref="J90:P91"/>
    <mergeCell ref="D70:P70"/>
    <mergeCell ref="D71:P71"/>
    <mergeCell ref="D72:P72"/>
    <mergeCell ref="D73:P73"/>
    <mergeCell ref="D74:P74"/>
    <mergeCell ref="D75:P75"/>
    <mergeCell ref="I90:I91"/>
    <mergeCell ref="C90:H91"/>
    <mergeCell ref="D77:P77"/>
    <mergeCell ref="D11:I16"/>
    <mergeCell ref="D17:I17"/>
    <mergeCell ref="V11:V14"/>
    <mergeCell ref="V17:V20"/>
    <mergeCell ref="L11:L14"/>
    <mergeCell ref="L17:L20"/>
    <mergeCell ref="P11:P14"/>
    <mergeCell ref="R11:R14"/>
    <mergeCell ref="T11:T14"/>
    <mergeCell ref="S11:S14"/>
    <mergeCell ref="K9:O10"/>
    <mergeCell ref="L23:L26"/>
    <mergeCell ref="L29:L32"/>
    <mergeCell ref="K36:K39"/>
    <mergeCell ref="K11:K14"/>
    <mergeCell ref="K17:K20"/>
    <mergeCell ref="K23:K26"/>
    <mergeCell ref="L36:L39"/>
    <mergeCell ref="M29:M32"/>
    <mergeCell ref="N29:N32"/>
    <mergeCell ref="B23:B26"/>
    <mergeCell ref="H36:H39"/>
    <mergeCell ref="B21:B22"/>
    <mergeCell ref="I36:I39"/>
    <mergeCell ref="E36:E39"/>
    <mergeCell ref="B29:B30"/>
    <mergeCell ref="B31:B32"/>
    <mergeCell ref="B27:B28"/>
    <mergeCell ref="C27:C30"/>
    <mergeCell ref="G29:G32"/>
    <mergeCell ref="P33:T33"/>
    <mergeCell ref="Q29:Q32"/>
    <mergeCell ref="R87:S87"/>
    <mergeCell ref="Q68:R68"/>
    <mergeCell ref="D84:P84"/>
    <mergeCell ref="D34:D36"/>
    <mergeCell ref="F29:F32"/>
    <mergeCell ref="F36:F39"/>
    <mergeCell ref="E33:I35"/>
    <mergeCell ref="G36:G39"/>
    <mergeCell ref="O36:O39"/>
    <mergeCell ref="M36:M39"/>
    <mergeCell ref="N36:N39"/>
    <mergeCell ref="K33:O35"/>
    <mergeCell ref="K29:K32"/>
    <mergeCell ref="S90:V91"/>
    <mergeCell ref="AA88:AB88"/>
    <mergeCell ref="U89:V89"/>
    <mergeCell ref="X90:AB91"/>
    <mergeCell ref="Q88:S89"/>
    <mergeCell ref="W90:W91"/>
    <mergeCell ref="X88:Y88"/>
    <mergeCell ref="X89:Y89"/>
    <mergeCell ref="AA89:AB89"/>
    <mergeCell ref="U88:V88"/>
    <mergeCell ref="U87:V87"/>
    <mergeCell ref="S68:AB68"/>
    <mergeCell ref="X87:Y87"/>
    <mergeCell ref="V36:V39"/>
    <mergeCell ref="AA87:AB87"/>
    <mergeCell ref="W36:W39"/>
    <mergeCell ref="U36:U39"/>
    <mergeCell ref="X36:X39"/>
    <mergeCell ref="Y36:Y39"/>
    <mergeCell ref="B2:B4"/>
    <mergeCell ref="B6:B8"/>
    <mergeCell ref="C2:AD3"/>
    <mergeCell ref="C4:AD4"/>
    <mergeCell ref="C5:AD5"/>
    <mergeCell ref="C6:AD7"/>
    <mergeCell ref="Z11:AD13"/>
    <mergeCell ref="Y23:Y26"/>
    <mergeCell ref="U33:Y35"/>
    <mergeCell ref="Y29:Y32"/>
    <mergeCell ref="Z21:AD21"/>
    <mergeCell ref="Z14:AD14"/>
    <mergeCell ref="V29:V32"/>
    <mergeCell ref="Z23:AD31"/>
    <mergeCell ref="V23:V26"/>
    <mergeCell ref="W29:W32"/>
    <mergeCell ref="U21:Y22"/>
    <mergeCell ref="X23:X26"/>
    <mergeCell ref="X29:X32"/>
    <mergeCell ref="U23:U26"/>
    <mergeCell ref="U27:Y28"/>
    <mergeCell ref="U29:U32"/>
    <mergeCell ref="W23:W26"/>
    <mergeCell ref="T29:T32"/>
    <mergeCell ref="P21:T22"/>
    <mergeCell ref="P23:P26"/>
    <mergeCell ref="C31:C32"/>
    <mergeCell ref="O29:O32"/>
    <mergeCell ref="S29:S32"/>
    <mergeCell ref="R23:R26"/>
    <mergeCell ref="S23:S26"/>
    <mergeCell ref="R29:R32"/>
    <mergeCell ref="D21:I22"/>
    <mergeCell ref="E29:E32"/>
    <mergeCell ref="E27:I28"/>
    <mergeCell ref="H29:H32"/>
    <mergeCell ref="I29:I32"/>
    <mergeCell ref="Q11:Q14"/>
    <mergeCell ref="U11:U14"/>
    <mergeCell ref="U10:Y10"/>
    <mergeCell ref="Y11:Y14"/>
    <mergeCell ref="X11:X14"/>
    <mergeCell ref="W11:W14"/>
    <mergeCell ref="B11:B14"/>
    <mergeCell ref="O11:O14"/>
    <mergeCell ref="M11:M14"/>
    <mergeCell ref="N11:N14"/>
    <mergeCell ref="C9:C26"/>
    <mergeCell ref="M17:M20"/>
    <mergeCell ref="N17:N20"/>
    <mergeCell ref="O17:O20"/>
    <mergeCell ref="D23:D33"/>
    <mergeCell ref="E23:I25"/>
    <mergeCell ref="B9:B10"/>
    <mergeCell ref="Z9:AD10"/>
    <mergeCell ref="P8:T8"/>
    <mergeCell ref="Z8:AD8"/>
    <mergeCell ref="U8:Y8"/>
    <mergeCell ref="U9:Y9"/>
    <mergeCell ref="P9:T10"/>
    <mergeCell ref="D8:I8"/>
    <mergeCell ref="J8:O8"/>
    <mergeCell ref="D9:I10"/>
    <mergeCell ref="P15:T16"/>
    <mergeCell ref="P20:T20"/>
    <mergeCell ref="X17:X20"/>
    <mergeCell ref="W17:W20"/>
    <mergeCell ref="U15:Y16"/>
    <mergeCell ref="Y17:Y20"/>
    <mergeCell ref="U17:U20"/>
    <mergeCell ref="P17:T19"/>
    <mergeCell ref="D76:N76"/>
    <mergeCell ref="AG43:AG60"/>
    <mergeCell ref="AE43:AE59"/>
    <mergeCell ref="AE61:AE63"/>
    <mergeCell ref="C64:AD64"/>
    <mergeCell ref="B60:AD60"/>
    <mergeCell ref="C68:P69"/>
    <mergeCell ref="D40:D41"/>
    <mergeCell ref="Z15:AD16"/>
    <mergeCell ref="B15:B16"/>
    <mergeCell ref="Z17:AD20"/>
    <mergeCell ref="C35:C39"/>
    <mergeCell ref="C33:C34"/>
    <mergeCell ref="K15:O16"/>
    <mergeCell ref="K21:O22"/>
    <mergeCell ref="K27:O28"/>
    <mergeCell ref="N23:N26"/>
    <mergeCell ref="M23:M26"/>
    <mergeCell ref="D18:I19"/>
    <mergeCell ref="P34:T39"/>
    <mergeCell ref="D37:D39"/>
    <mergeCell ref="O23:O26"/>
    <mergeCell ref="T23:T26"/>
    <mergeCell ref="P29:P32"/>
    <mergeCell ref="E26:I26"/>
    <mergeCell ref="P27:T28"/>
    <mergeCell ref="Q23:Q26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ignoredErrors>
    <ignoredError sqref="Q8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5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775" t="s">
        <v>380</v>
      </c>
      <c r="C1" s="1775"/>
      <c r="D1" s="1775"/>
      <c r="E1" s="1775"/>
      <c r="F1" s="1775"/>
      <c r="G1" s="1775"/>
      <c r="H1" s="1775"/>
      <c r="I1" s="1775"/>
    </row>
    <row r="2" spans="1:9" s="1" customFormat="1" ht="16.5" customHeight="1" thickBot="1">
      <c r="A2" s="47"/>
      <c r="B2" s="1326" t="str">
        <f>'802.11 Cover'!$C$3</f>
        <v>PLENARY</v>
      </c>
      <c r="C2" s="1327"/>
      <c r="D2" s="1772" t="str">
        <f>'802.11 WLAN Graphic'!$C$2</f>
        <v>82nd IEEE 802.11 WIRELESS LOCAL AREA NETWORKS SESSION</v>
      </c>
      <c r="E2" s="1773"/>
      <c r="F2" s="1773"/>
      <c r="G2" s="1773"/>
      <c r="H2" s="1773"/>
      <c r="I2" s="1773"/>
    </row>
    <row r="3" spans="1:9" s="1" customFormat="1" ht="16.5" customHeight="1">
      <c r="A3" s="47"/>
      <c r="B3" s="1322" t="str">
        <f>'802.11 Cover'!$C$4</f>
        <v>R2</v>
      </c>
      <c r="C3" s="1323"/>
      <c r="D3" s="1339" t="str">
        <f>'802.11 WLAN Graphic'!$C$4</f>
        <v>Hyatt Regency Albuquerque, 330 Tijeras, Albuquerque, NM 87102, USA</v>
      </c>
      <c r="E3" s="1340"/>
      <c r="F3" s="1340"/>
      <c r="G3" s="1340"/>
      <c r="H3" s="1340"/>
      <c r="I3" s="1340"/>
    </row>
    <row r="4" spans="1:9" s="1" customFormat="1" ht="16.5" customHeight="1" thickBot="1">
      <c r="A4" s="47"/>
      <c r="B4" s="1324"/>
      <c r="C4" s="1325"/>
      <c r="D4" s="1339" t="str">
        <f>'802.11 WLAN Graphic'!$C$5</f>
        <v>November 9th-14th, 2003</v>
      </c>
      <c r="E4" s="1365"/>
      <c r="F4" s="1365"/>
      <c r="G4" s="1365"/>
      <c r="H4" s="1365"/>
      <c r="I4" s="1365"/>
    </row>
    <row r="5" spans="1:9" s="1" customFormat="1" ht="16.5" customHeight="1">
      <c r="A5" s="47"/>
      <c r="B5" s="491"/>
      <c r="C5" s="491"/>
      <c r="D5" s="86"/>
      <c r="E5" s="86"/>
      <c r="F5" s="86"/>
      <c r="G5" s="86"/>
      <c r="H5" s="86"/>
      <c r="I5" s="86"/>
    </row>
    <row r="6" s="329" customFormat="1" ht="16.5" customHeight="1">
      <c r="I6" s="377"/>
    </row>
    <row r="7" spans="2:9" s="348" customFormat="1" ht="16.5" customHeight="1">
      <c r="B7" s="1778" t="s">
        <v>1</v>
      </c>
      <c r="C7" s="1778"/>
      <c r="D7" s="1778"/>
      <c r="E7" s="1778"/>
      <c r="F7" s="1778"/>
      <c r="G7" s="1778"/>
      <c r="H7" s="1778"/>
      <c r="I7" s="1778"/>
    </row>
    <row r="8" spans="2:97" s="417" customFormat="1" ht="16.5" customHeight="1">
      <c r="B8" s="1774" t="s">
        <v>133</v>
      </c>
      <c r="C8" s="1774"/>
      <c r="D8" s="1774"/>
      <c r="E8" s="1774"/>
      <c r="F8" s="1774"/>
      <c r="G8" s="1774"/>
      <c r="H8" s="1774"/>
      <c r="I8" s="1774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pans="2:99" s="420" customFormat="1" ht="16.5" customHeight="1">
      <c r="B9" s="421" t="s">
        <v>385</v>
      </c>
      <c r="C9" s="422" t="s">
        <v>365</v>
      </c>
      <c r="D9" s="484"/>
      <c r="E9" s="484"/>
      <c r="F9" s="484"/>
      <c r="G9" s="484"/>
      <c r="H9" s="484"/>
      <c r="I9" s="484"/>
      <c r="J9" s="484"/>
      <c r="K9" s="484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</row>
    <row r="10" spans="2:99" s="420" customFormat="1" ht="16.5" customHeight="1">
      <c r="B10" s="421" t="s">
        <v>385</v>
      </c>
      <c r="C10" s="422" t="s">
        <v>253</v>
      </c>
      <c r="D10" s="484"/>
      <c r="E10" s="484"/>
      <c r="F10" s="484"/>
      <c r="G10" s="484"/>
      <c r="H10" s="484"/>
      <c r="I10" s="484"/>
      <c r="J10" s="484"/>
      <c r="K10" s="484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</row>
    <row r="11" spans="2:99" s="420" customFormat="1" ht="16.5" customHeight="1">
      <c r="B11" s="421" t="s">
        <v>385</v>
      </c>
      <c r="C11" s="422" t="s">
        <v>8</v>
      </c>
      <c r="D11" s="484"/>
      <c r="E11" s="484"/>
      <c r="F11" s="484"/>
      <c r="G11" s="484"/>
      <c r="H11" s="484"/>
      <c r="I11" s="484"/>
      <c r="J11" s="484"/>
      <c r="K11" s="484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</row>
    <row r="12" spans="1:9" s="374" customFormat="1" ht="16.5" customHeight="1">
      <c r="A12" s="371"/>
      <c r="B12" s="372"/>
      <c r="C12" s="372"/>
      <c r="D12" s="373"/>
      <c r="E12" s="373"/>
      <c r="F12" s="373"/>
      <c r="G12" s="373"/>
      <c r="H12" s="373"/>
      <c r="I12" s="373"/>
    </row>
    <row r="13" spans="1:10" s="3" customFormat="1" ht="16.5" customHeight="1">
      <c r="A13" s="48"/>
      <c r="B13" s="1776" t="s">
        <v>623</v>
      </c>
      <c r="C13" s="1776"/>
      <c r="D13" s="1776"/>
      <c r="E13" s="1776"/>
      <c r="F13" s="1776"/>
      <c r="G13" s="1776"/>
      <c r="H13" s="1776"/>
      <c r="I13" s="1776"/>
      <c r="J13" s="2"/>
    </row>
    <row r="14" spans="3:10" s="25" customFormat="1" ht="16.5" customHeight="1">
      <c r="C14" s="380"/>
      <c r="D14" s="381"/>
      <c r="E14" s="381"/>
      <c r="F14" s="381"/>
      <c r="G14" s="381"/>
      <c r="H14" s="1780" t="s">
        <v>35</v>
      </c>
      <c r="I14" s="1780"/>
      <c r="J14" s="382"/>
    </row>
    <row r="15" spans="3:9" s="277" customFormat="1" ht="16.5" customHeight="1">
      <c r="C15" s="282">
        <v>1</v>
      </c>
      <c r="D15" s="278" t="s">
        <v>382</v>
      </c>
      <c r="E15" s="283" t="s">
        <v>451</v>
      </c>
      <c r="F15" s="20" t="s">
        <v>383</v>
      </c>
      <c r="G15" s="20" t="s">
        <v>384</v>
      </c>
      <c r="H15" s="279">
        <v>1</v>
      </c>
      <c r="I15" s="276">
        <f>TIME(10,30,0)</f>
        <v>0.4375</v>
      </c>
    </row>
    <row r="16" spans="3:9" s="23" customFormat="1" ht="16.5" customHeight="1">
      <c r="C16" s="19">
        <v>1.1</v>
      </c>
      <c r="D16" s="24" t="s">
        <v>382</v>
      </c>
      <c r="E16" s="22" t="s">
        <v>460</v>
      </c>
      <c r="F16" s="22" t="s">
        <v>383</v>
      </c>
      <c r="G16" s="22" t="s">
        <v>463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4" t="s">
        <v>177</v>
      </c>
      <c r="D17" s="21" t="s">
        <v>382</v>
      </c>
      <c r="E17" s="541" t="s">
        <v>167</v>
      </c>
      <c r="F17" s="223" t="s">
        <v>383</v>
      </c>
      <c r="G17" s="223" t="s">
        <v>384</v>
      </c>
      <c r="H17" s="285"/>
      <c r="I17" s="286"/>
    </row>
    <row r="18" spans="3:9" s="25" customFormat="1" ht="16.5" customHeight="1">
      <c r="C18" s="26" t="s">
        <v>178</v>
      </c>
      <c r="D18" s="25" t="s">
        <v>382</v>
      </c>
      <c r="E18" s="493" t="s">
        <v>229</v>
      </c>
      <c r="F18" s="78" t="s">
        <v>383</v>
      </c>
      <c r="G18" s="79" t="s">
        <v>95</v>
      </c>
      <c r="H18" s="56"/>
      <c r="I18" s="67"/>
    </row>
    <row r="19" spans="3:9" s="21" customFormat="1" ht="16.5" customHeight="1">
      <c r="C19" s="284" t="s">
        <v>179</v>
      </c>
      <c r="D19" s="21" t="s">
        <v>382</v>
      </c>
      <c r="E19" s="223" t="s">
        <v>258</v>
      </c>
      <c r="F19" s="223" t="s">
        <v>383</v>
      </c>
      <c r="G19" s="223" t="s">
        <v>458</v>
      </c>
      <c r="H19" s="285"/>
      <c r="I19" s="286"/>
    </row>
    <row r="20" spans="3:9" s="23" customFormat="1" ht="16.5" customHeight="1">
      <c r="C20" s="19">
        <v>2</v>
      </c>
      <c r="D20" s="24" t="s">
        <v>382</v>
      </c>
      <c r="E20" s="12" t="s">
        <v>444</v>
      </c>
      <c r="F20" s="22" t="s">
        <v>383</v>
      </c>
      <c r="G20" s="22" t="s">
        <v>384</v>
      </c>
      <c r="H20" s="58">
        <v>2</v>
      </c>
      <c r="I20" s="66">
        <f>I16+TIME(0,H16,0)</f>
        <v>0.44166666666666665</v>
      </c>
    </row>
    <row r="21" spans="3:9" s="277" customFormat="1" ht="16.5" customHeight="1">
      <c r="C21" s="27"/>
      <c r="D21" s="278"/>
      <c r="E21" s="223"/>
      <c r="F21" s="20"/>
      <c r="G21" s="20"/>
      <c r="H21" s="279"/>
      <c r="I21" s="281"/>
    </row>
    <row r="22" spans="3:9" s="13" customFormat="1" ht="16.5" customHeight="1">
      <c r="C22" s="34">
        <v>3</v>
      </c>
      <c r="D22" s="31" t="s">
        <v>448</v>
      </c>
      <c r="E22" s="14" t="s">
        <v>359</v>
      </c>
      <c r="F22" s="12"/>
      <c r="G22" s="137"/>
      <c r="H22" s="57"/>
      <c r="I22" s="64"/>
    </row>
    <row r="23" spans="3:9" s="589" customFormat="1" ht="16.5" customHeight="1">
      <c r="C23" s="590">
        <v>3.1</v>
      </c>
      <c r="D23" s="591" t="s">
        <v>448</v>
      </c>
      <c r="E23" s="592" t="s">
        <v>361</v>
      </c>
      <c r="F23" s="84"/>
      <c r="G23" s="593"/>
      <c r="H23" s="85">
        <v>15</v>
      </c>
      <c r="I23" s="594">
        <f>I20+TIME(0,H20,0)</f>
        <v>0.44305555555555554</v>
      </c>
    </row>
    <row r="24" spans="3:9" s="140" customFormat="1" ht="16.5" customHeight="1">
      <c r="C24" s="19" t="s">
        <v>68</v>
      </c>
      <c r="D24" s="6" t="s">
        <v>448</v>
      </c>
      <c r="E24" s="496" t="s">
        <v>158</v>
      </c>
      <c r="F24" s="227" t="s">
        <v>385</v>
      </c>
      <c r="G24" s="24" t="s">
        <v>457</v>
      </c>
      <c r="H24" s="56"/>
      <c r="I24" s="228" t="s">
        <v>355</v>
      </c>
    </row>
    <row r="25" spans="3:9" s="595" customFormat="1" ht="16.5" customHeight="1">
      <c r="C25" s="596" t="s">
        <v>69</v>
      </c>
      <c r="D25" s="82" t="s">
        <v>448</v>
      </c>
      <c r="E25" s="597" t="s">
        <v>166</v>
      </c>
      <c r="F25" s="598" t="s">
        <v>385</v>
      </c>
      <c r="G25" s="599" t="s">
        <v>357</v>
      </c>
      <c r="H25" s="600"/>
      <c r="I25" s="601" t="s">
        <v>874</v>
      </c>
    </row>
    <row r="26" spans="1:9" s="140" customFormat="1" ht="16.5" customHeight="1">
      <c r="A26" s="140" t="s">
        <v>152</v>
      </c>
      <c r="C26" s="19" t="s">
        <v>70</v>
      </c>
      <c r="D26" s="6" t="s">
        <v>448</v>
      </c>
      <c r="E26" s="496" t="s">
        <v>154</v>
      </c>
      <c r="F26" s="227" t="s">
        <v>385</v>
      </c>
      <c r="G26" s="552" t="s">
        <v>153</v>
      </c>
      <c r="H26" s="56"/>
      <c r="I26" s="228" t="s">
        <v>874</v>
      </c>
    </row>
    <row r="27" spans="3:9" s="820" customFormat="1" ht="16.5" customHeight="1">
      <c r="C27" s="27" t="s">
        <v>71</v>
      </c>
      <c r="D27" s="263" t="s">
        <v>448</v>
      </c>
      <c r="E27" s="1175" t="s">
        <v>159</v>
      </c>
      <c r="F27" s="1176" t="s">
        <v>385</v>
      </c>
      <c r="G27" s="892" t="s">
        <v>161</v>
      </c>
      <c r="H27" s="285"/>
      <c r="I27" s="1177" t="s">
        <v>355</v>
      </c>
    </row>
    <row r="28" spans="3:9" s="10" customFormat="1" ht="16.5" customHeight="1">
      <c r="C28" s="34">
        <v>3.2</v>
      </c>
      <c r="D28" s="6" t="s">
        <v>448</v>
      </c>
      <c r="E28" s="15" t="s">
        <v>360</v>
      </c>
      <c r="F28" s="12"/>
      <c r="G28" s="137"/>
      <c r="H28" s="57">
        <v>15</v>
      </c>
      <c r="I28" s="64">
        <f>I23+TIME(0,H23,0)</f>
        <v>0.4534722222222222</v>
      </c>
    </row>
    <row r="29" spans="3:9" s="820" customFormat="1" ht="16.5" customHeight="1">
      <c r="C29" s="27" t="s">
        <v>72</v>
      </c>
      <c r="D29" s="263" t="s">
        <v>448</v>
      </c>
      <c r="E29" s="1175" t="s">
        <v>157</v>
      </c>
      <c r="F29" s="1176" t="s">
        <v>385</v>
      </c>
      <c r="G29" s="1178" t="s">
        <v>358</v>
      </c>
      <c r="H29" s="223"/>
      <c r="I29" s="1177" t="s">
        <v>355</v>
      </c>
    </row>
    <row r="30" spans="3:9" s="140" customFormat="1" ht="16.5" customHeight="1">
      <c r="C30" s="19" t="s">
        <v>73</v>
      </c>
      <c r="D30" s="274" t="s">
        <v>448</v>
      </c>
      <c r="E30" s="496" t="s">
        <v>160</v>
      </c>
      <c r="F30" s="227" t="s">
        <v>385</v>
      </c>
      <c r="G30" s="494" t="s">
        <v>12</v>
      </c>
      <c r="H30" s="12"/>
      <c r="I30" s="228" t="s">
        <v>874</v>
      </c>
    </row>
    <row r="31" spans="3:9" s="820" customFormat="1" ht="16.5" customHeight="1">
      <c r="C31" s="27" t="s">
        <v>74</v>
      </c>
      <c r="D31" s="263" t="s">
        <v>448</v>
      </c>
      <c r="E31" s="1175" t="s">
        <v>162</v>
      </c>
      <c r="F31" s="1176" t="s">
        <v>385</v>
      </c>
      <c r="G31" s="1178" t="s">
        <v>353</v>
      </c>
      <c r="H31" s="223"/>
      <c r="I31" s="1177" t="s">
        <v>874</v>
      </c>
    </row>
    <row r="32" spans="3:9" s="140" customFormat="1" ht="16.5" customHeight="1">
      <c r="C32" s="19" t="s">
        <v>75</v>
      </c>
      <c r="D32" s="6" t="s">
        <v>448</v>
      </c>
      <c r="E32" s="496" t="s">
        <v>155</v>
      </c>
      <c r="F32" s="227" t="s">
        <v>385</v>
      </c>
      <c r="G32" s="494" t="s">
        <v>150</v>
      </c>
      <c r="H32" s="12"/>
      <c r="I32" s="228" t="s">
        <v>355</v>
      </c>
    </row>
    <row r="33" spans="3:9" s="820" customFormat="1" ht="16.5" customHeight="1">
      <c r="C33" s="27" t="s">
        <v>76</v>
      </c>
      <c r="D33" s="263" t="s">
        <v>448</v>
      </c>
      <c r="E33" s="1175" t="s">
        <v>156</v>
      </c>
      <c r="F33" s="1176" t="s">
        <v>385</v>
      </c>
      <c r="G33" s="1178" t="s">
        <v>151</v>
      </c>
      <c r="H33" s="223"/>
      <c r="I33" s="1177" t="s">
        <v>355</v>
      </c>
    </row>
    <row r="34" spans="3:9" s="140" customFormat="1" ht="16.5" customHeight="1">
      <c r="C34" s="34"/>
      <c r="D34" s="6"/>
      <c r="E34" s="496"/>
      <c r="F34" s="227"/>
      <c r="G34" s="494"/>
      <c r="H34" s="12"/>
      <c r="I34" s="228"/>
    </row>
    <row r="35" spans="3:9" s="21" customFormat="1" ht="16.5" customHeight="1">
      <c r="C35" s="271">
        <v>4</v>
      </c>
      <c r="D35" s="20"/>
      <c r="E35" s="820" t="s">
        <v>452</v>
      </c>
      <c r="F35" s="223"/>
      <c r="G35" s="223"/>
      <c r="H35" s="285">
        <v>41</v>
      </c>
      <c r="I35" s="281">
        <f>I28+TIME(0,H28,0)</f>
        <v>0.4638888888888889</v>
      </c>
    </row>
    <row r="36" spans="2:9" s="1304" customFormat="1" ht="16.5" customHeight="1">
      <c r="B36" s="1179"/>
      <c r="C36" s="1179">
        <v>4.1</v>
      </c>
      <c r="D36" s="1302" t="s">
        <v>209</v>
      </c>
      <c r="E36" s="1309" t="s">
        <v>866</v>
      </c>
      <c r="F36" s="1181" t="s">
        <v>383</v>
      </c>
      <c r="G36" s="1302" t="s">
        <v>458</v>
      </c>
      <c r="H36" s="1180"/>
      <c r="I36" s="1303"/>
    </row>
    <row r="37" spans="3:9" s="800" customFormat="1" ht="16.5" customHeight="1">
      <c r="C37" s="801">
        <v>4.2</v>
      </c>
      <c r="D37" s="1310" t="s">
        <v>209</v>
      </c>
      <c r="E37" s="1305" t="s">
        <v>865</v>
      </c>
      <c r="F37" s="1306" t="s">
        <v>383</v>
      </c>
      <c r="G37" s="1310" t="s">
        <v>458</v>
      </c>
      <c r="H37" s="802"/>
      <c r="I37" s="803"/>
    </row>
    <row r="38" spans="3:9" s="1311" customFormat="1" ht="16.5" customHeight="1">
      <c r="C38" s="1179">
        <v>4.3</v>
      </c>
      <c r="D38" s="1302" t="s">
        <v>209</v>
      </c>
      <c r="E38" s="1317" t="s">
        <v>873</v>
      </c>
      <c r="F38" s="1181" t="s">
        <v>383</v>
      </c>
      <c r="G38" s="1302" t="s">
        <v>861</v>
      </c>
      <c r="H38" s="1314"/>
      <c r="I38" s="1315"/>
    </row>
    <row r="39" spans="3:9" s="800" customFormat="1" ht="16.5" customHeight="1">
      <c r="C39" s="801">
        <v>4.4</v>
      </c>
      <c r="D39" s="1310" t="s">
        <v>209</v>
      </c>
      <c r="E39" s="1305" t="s">
        <v>867</v>
      </c>
      <c r="F39" s="1306" t="s">
        <v>383</v>
      </c>
      <c r="G39" s="1310" t="s">
        <v>864</v>
      </c>
      <c r="H39" s="802"/>
      <c r="I39" s="803"/>
    </row>
    <row r="40" spans="3:9" s="1311" customFormat="1" ht="16.5" customHeight="1">
      <c r="C40" s="1179">
        <v>4.5</v>
      </c>
      <c r="D40" s="1302"/>
      <c r="E40" s="1317"/>
      <c r="F40" s="1181"/>
      <c r="G40" s="1302"/>
      <c r="H40" s="1314"/>
      <c r="I40" s="1315"/>
    </row>
    <row r="41" spans="3:9" s="800" customFormat="1" ht="16.5" customHeight="1">
      <c r="C41" s="801"/>
      <c r="D41" s="1310"/>
      <c r="E41" s="1305"/>
      <c r="F41" s="1306"/>
      <c r="G41" s="1310"/>
      <c r="H41" s="802"/>
      <c r="I41" s="803"/>
    </row>
    <row r="42" spans="2:9" s="273" customFormat="1" ht="16.5" customHeight="1">
      <c r="B42" s="273" t="s">
        <v>380</v>
      </c>
      <c r="C42" s="19">
        <v>5</v>
      </c>
      <c r="D42" s="22"/>
      <c r="E42" s="8" t="s">
        <v>453</v>
      </c>
      <c r="F42" s="8"/>
      <c r="G42" s="1116"/>
      <c r="H42" s="272">
        <v>41</v>
      </c>
      <c r="I42" s="66">
        <f>I35+TIME(0,H35,0)</f>
        <v>0.49236111111111114</v>
      </c>
    </row>
    <row r="43" spans="3:9" s="800" customFormat="1" ht="16.5" customHeight="1">
      <c r="C43" s="1307">
        <v>5.1</v>
      </c>
      <c r="D43" s="1310" t="s">
        <v>448</v>
      </c>
      <c r="E43" s="1308" t="s">
        <v>863</v>
      </c>
      <c r="F43" s="1306" t="s">
        <v>383</v>
      </c>
      <c r="G43" s="1310" t="s">
        <v>384</v>
      </c>
      <c r="H43" s="802"/>
      <c r="I43" s="803"/>
    </row>
    <row r="44" spans="3:9" s="1311" customFormat="1" ht="16.5" customHeight="1">
      <c r="C44" s="1312">
        <v>5.2</v>
      </c>
      <c r="D44" s="1302" t="s">
        <v>209</v>
      </c>
      <c r="E44" s="1313" t="s">
        <v>862</v>
      </c>
      <c r="F44" s="1181" t="s">
        <v>383</v>
      </c>
      <c r="G44" s="1302" t="s">
        <v>212</v>
      </c>
      <c r="H44" s="1314"/>
      <c r="I44" s="1315"/>
    </row>
    <row r="45" spans="3:9" s="800" customFormat="1" ht="16.5" customHeight="1">
      <c r="C45" s="1307">
        <v>5.3</v>
      </c>
      <c r="D45" s="1310" t="s">
        <v>209</v>
      </c>
      <c r="E45" s="1308" t="s">
        <v>868</v>
      </c>
      <c r="F45" s="1306" t="s">
        <v>383</v>
      </c>
      <c r="G45" s="1310" t="s">
        <v>354</v>
      </c>
      <c r="H45" s="802"/>
      <c r="I45" s="803"/>
    </row>
    <row r="46" spans="3:9" s="1311" customFormat="1" ht="16.5" customHeight="1">
      <c r="C46" s="1312">
        <v>5.4</v>
      </c>
      <c r="D46" s="1302" t="s">
        <v>209</v>
      </c>
      <c r="E46" s="1313" t="s">
        <v>870</v>
      </c>
      <c r="F46" s="1181" t="s">
        <v>383</v>
      </c>
      <c r="G46" s="1302" t="s">
        <v>354</v>
      </c>
      <c r="H46" s="1314"/>
      <c r="I46" s="1315"/>
    </row>
    <row r="47" spans="3:9" s="800" customFormat="1" ht="16.5" customHeight="1">
      <c r="C47" s="1307">
        <v>5.5</v>
      </c>
      <c r="D47" s="1310" t="s">
        <v>209</v>
      </c>
      <c r="E47" s="1308" t="s">
        <v>869</v>
      </c>
      <c r="F47" s="1306" t="s">
        <v>383</v>
      </c>
      <c r="G47" s="1310" t="s">
        <v>457</v>
      </c>
      <c r="H47" s="802"/>
      <c r="I47" s="803"/>
    </row>
    <row r="48" spans="3:9" s="1311" customFormat="1" ht="16.5" customHeight="1">
      <c r="C48" s="1312">
        <v>5.6</v>
      </c>
      <c r="D48" s="1302" t="s">
        <v>209</v>
      </c>
      <c r="E48" s="1313" t="s">
        <v>872</v>
      </c>
      <c r="F48" s="1181" t="s">
        <v>383</v>
      </c>
      <c r="G48" s="1302" t="s">
        <v>871</v>
      </c>
      <c r="H48" s="1314"/>
      <c r="I48" s="1315"/>
    </row>
    <row r="49" spans="3:9" s="800" customFormat="1" ht="16.5" customHeight="1">
      <c r="C49" s="1307">
        <v>5.7</v>
      </c>
      <c r="D49" s="1310"/>
      <c r="E49" s="1308"/>
      <c r="F49" s="1306"/>
      <c r="G49" s="1310"/>
      <c r="H49" s="802"/>
      <c r="I49" s="803"/>
    </row>
    <row r="50" spans="3:9" s="28" customFormat="1" ht="16.5" customHeight="1">
      <c r="C50" s="19"/>
      <c r="D50" s="22"/>
      <c r="E50" s="29"/>
      <c r="F50" s="22"/>
      <c r="G50" s="29"/>
      <c r="H50" s="54"/>
      <c r="I50" s="55"/>
    </row>
    <row r="51" spans="3:9" s="262" customFormat="1" ht="16.5" customHeight="1">
      <c r="C51" s="27">
        <v>6</v>
      </c>
      <c r="D51" s="263" t="s">
        <v>445</v>
      </c>
      <c r="E51" s="20" t="s">
        <v>461</v>
      </c>
      <c r="F51" s="264"/>
      <c r="G51" s="1316"/>
      <c r="H51" s="265">
        <v>0</v>
      </c>
      <c r="I51" s="226">
        <f>I42+TIME(0,H42,0)</f>
        <v>0.5208333333333334</v>
      </c>
    </row>
    <row r="52" spans="3:9" s="10" customFormat="1" ht="16.5" customHeight="1">
      <c r="C52" s="11"/>
      <c r="D52" s="12"/>
      <c r="F52" s="12"/>
      <c r="G52" s="14"/>
      <c r="H52" s="57"/>
      <c r="I52" s="1318"/>
    </row>
    <row r="53" spans="3:9" s="221" customFormat="1" ht="16.5" customHeight="1">
      <c r="C53" s="222"/>
      <c r="D53" s="223"/>
      <c r="E53" s="224" t="s">
        <v>449</v>
      </c>
      <c r="H53" s="225">
        <v>60</v>
      </c>
      <c r="I53" s="226">
        <f>I51+TIME(0,H51,0)</f>
        <v>0.5208333333333334</v>
      </c>
    </row>
    <row r="54" spans="3:9" s="10" customFormat="1" ht="16.5" customHeight="1">
      <c r="C54" s="16"/>
      <c r="D54" s="12"/>
      <c r="E54" s="13"/>
      <c r="H54" s="65"/>
      <c r="I54" s="64"/>
    </row>
    <row r="55" spans="3:9" s="221" customFormat="1" ht="16.5" customHeight="1">
      <c r="C55" s="222"/>
      <c r="D55" s="223"/>
      <c r="E55" s="224" t="s">
        <v>215</v>
      </c>
      <c r="H55" s="225"/>
      <c r="I55" s="226">
        <f>I53+TIME(0,H53,0)</f>
        <v>0.5625</v>
      </c>
    </row>
    <row r="56" spans="3:9" s="10" customFormat="1" ht="16.5" customHeight="1">
      <c r="C56" s="16"/>
      <c r="D56" s="12"/>
      <c r="E56" s="13"/>
      <c r="H56" s="65"/>
      <c r="I56" s="64"/>
    </row>
    <row r="57" spans="1:9" s="46" customFormat="1" ht="16.5" customHeight="1" thickBot="1">
      <c r="A57" s="45"/>
      <c r="B57" s="1775" t="s">
        <v>380</v>
      </c>
      <c r="C57" s="1775"/>
      <c r="D57" s="1775"/>
      <c r="E57" s="1775"/>
      <c r="F57" s="1775"/>
      <c r="G57" s="1775"/>
      <c r="H57" s="1775"/>
      <c r="I57" s="1775"/>
    </row>
    <row r="58" spans="1:9" s="1" customFormat="1" ht="16.5" customHeight="1" thickBot="1">
      <c r="A58" s="47"/>
      <c r="B58" s="1326" t="str">
        <f>$B$2</f>
        <v>PLENARY</v>
      </c>
      <c r="C58" s="1327"/>
      <c r="D58" s="1773" t="str">
        <f>D2</f>
        <v>82nd IEEE 802.11 WIRELESS LOCAL AREA NETWORKS SESSION</v>
      </c>
      <c r="E58" s="1773"/>
      <c r="F58" s="1773"/>
      <c r="G58" s="1773"/>
      <c r="H58" s="1773"/>
      <c r="I58" s="1773"/>
    </row>
    <row r="59" spans="1:9" s="1" customFormat="1" ht="16.5" customHeight="1">
      <c r="A59" s="47"/>
      <c r="B59" s="1322" t="str">
        <f>'802.11 Cover'!$C$4</f>
        <v>R2</v>
      </c>
      <c r="C59" s="1323"/>
      <c r="D59" s="1340" t="str">
        <f>D3</f>
        <v>Hyatt Regency Albuquerque, 330 Tijeras, Albuquerque, NM 87102, USA</v>
      </c>
      <c r="E59" s="1340"/>
      <c r="F59" s="1340"/>
      <c r="G59" s="1340"/>
      <c r="H59" s="1340"/>
      <c r="I59" s="1340"/>
    </row>
    <row r="60" spans="1:9" s="1" customFormat="1" ht="16.5" customHeight="1" thickBot="1">
      <c r="A60" s="47"/>
      <c r="B60" s="1324"/>
      <c r="C60" s="1325"/>
      <c r="D60" s="1339" t="str">
        <f>D4</f>
        <v>November 9th-14th, 2003</v>
      </c>
      <c r="E60" s="1340"/>
      <c r="F60" s="1340"/>
      <c r="G60" s="1340"/>
      <c r="H60" s="1340"/>
      <c r="I60" s="1340"/>
    </row>
    <row r="61" spans="1:9" s="1" customFormat="1" ht="16.5" customHeight="1">
      <c r="A61" s="47"/>
      <c r="B61" s="491"/>
      <c r="C61" s="491"/>
      <c r="D61" s="86"/>
      <c r="E61" s="86"/>
      <c r="F61" s="86"/>
      <c r="G61" s="86"/>
      <c r="H61" s="86"/>
      <c r="I61" s="86"/>
    </row>
    <row r="62" spans="1:9" s="374" customFormat="1" ht="16.5" customHeight="1">
      <c r="A62" s="371"/>
      <c r="B62" s="373"/>
      <c r="C62" s="373"/>
      <c r="D62" s="373"/>
      <c r="E62" s="373"/>
      <c r="F62" s="373"/>
      <c r="G62" s="373"/>
      <c r="H62" s="373"/>
      <c r="I62" s="373"/>
    </row>
    <row r="63" spans="1:10" s="3" customFormat="1" ht="16.5" customHeight="1">
      <c r="A63" s="48"/>
      <c r="B63" s="1776" t="s">
        <v>624</v>
      </c>
      <c r="C63" s="1776"/>
      <c r="D63" s="1776"/>
      <c r="E63" s="1776"/>
      <c r="F63" s="1776"/>
      <c r="G63" s="1776"/>
      <c r="H63" s="1776"/>
      <c r="I63" s="1776"/>
      <c r="J63" s="2"/>
    </row>
    <row r="64" spans="3:10" s="25" customFormat="1" ht="16.5" customHeight="1">
      <c r="C64" s="380"/>
      <c r="D64" s="381"/>
      <c r="E64" s="381"/>
      <c r="F64" s="381"/>
      <c r="G64" s="381"/>
      <c r="H64" s="1780" t="s">
        <v>35</v>
      </c>
      <c r="I64" s="1780"/>
      <c r="J64" s="382"/>
    </row>
    <row r="65" spans="3:9" s="30" customFormat="1" ht="16.5" customHeight="1">
      <c r="C65" s="27">
        <v>1</v>
      </c>
      <c r="D65" s="21" t="s">
        <v>382</v>
      </c>
      <c r="E65" s="20" t="s">
        <v>451</v>
      </c>
      <c r="F65" s="20" t="s">
        <v>383</v>
      </c>
      <c r="G65" s="20" t="s">
        <v>384</v>
      </c>
      <c r="H65" s="60">
        <v>1</v>
      </c>
      <c r="I65" s="68">
        <f>TIME(8,0,0)</f>
        <v>0.3333333333333333</v>
      </c>
    </row>
    <row r="66" spans="3:9" s="28" customFormat="1" ht="16.5" customHeight="1">
      <c r="C66" s="19">
        <v>2</v>
      </c>
      <c r="D66" s="25" t="s">
        <v>382</v>
      </c>
      <c r="E66" s="22" t="s">
        <v>168</v>
      </c>
      <c r="F66" s="22" t="s">
        <v>383</v>
      </c>
      <c r="G66" s="22" t="s">
        <v>384</v>
      </c>
      <c r="H66" s="54">
        <v>2</v>
      </c>
      <c r="I66" s="55">
        <f>I65+TIME(0,H65,0)</f>
        <v>0.33402777777777776</v>
      </c>
    </row>
    <row r="67" spans="3:9" s="30" customFormat="1" ht="16.5" customHeight="1">
      <c r="C67" s="27">
        <v>3</v>
      </c>
      <c r="D67" s="21" t="s">
        <v>382</v>
      </c>
      <c r="E67" s="20" t="s">
        <v>460</v>
      </c>
      <c r="F67" s="20" t="s">
        <v>383</v>
      </c>
      <c r="G67" s="20" t="s">
        <v>384</v>
      </c>
      <c r="H67" s="60">
        <v>4</v>
      </c>
      <c r="I67" s="68">
        <f>I66+TIME(0,H66,0)</f>
        <v>0.33541666666666664</v>
      </c>
    </row>
    <row r="68" spans="3:9" s="28" customFormat="1" ht="16.5" customHeight="1">
      <c r="C68" s="32">
        <v>3.1</v>
      </c>
      <c r="D68" s="25" t="s">
        <v>382</v>
      </c>
      <c r="E68" s="536" t="s">
        <v>264</v>
      </c>
      <c r="F68" s="74" t="s">
        <v>383</v>
      </c>
      <c r="G68" s="75" t="s">
        <v>262</v>
      </c>
      <c r="H68" s="1782" t="s">
        <v>290</v>
      </c>
      <c r="I68" s="1783"/>
    </row>
    <row r="69" spans="3:9" s="30" customFormat="1" ht="16.5" customHeight="1">
      <c r="C69" s="33">
        <v>3.2</v>
      </c>
      <c r="D69" s="21" t="s">
        <v>382</v>
      </c>
      <c r="E69" s="537" t="s">
        <v>266</v>
      </c>
      <c r="F69" s="72" t="s">
        <v>383</v>
      </c>
      <c r="G69" s="73" t="s">
        <v>388</v>
      </c>
      <c r="H69" s="1784"/>
      <c r="I69" s="1785"/>
    </row>
    <row r="70" spans="3:9" s="28" customFormat="1" ht="16.5" customHeight="1">
      <c r="C70" s="32">
        <v>3.3</v>
      </c>
      <c r="D70" s="25" t="s">
        <v>382</v>
      </c>
      <c r="E70" s="538" t="s">
        <v>265</v>
      </c>
      <c r="F70" s="76" t="s">
        <v>383</v>
      </c>
      <c r="G70" s="77" t="s">
        <v>388</v>
      </c>
      <c r="H70" s="1784"/>
      <c r="I70" s="1785"/>
    </row>
    <row r="71" spans="3:9" s="30" customFormat="1" ht="16.5" customHeight="1">
      <c r="C71" s="33">
        <v>3.4</v>
      </c>
      <c r="D71" s="21" t="s">
        <v>382</v>
      </c>
      <c r="E71" s="537" t="s">
        <v>259</v>
      </c>
      <c r="F71" s="72" t="s">
        <v>383</v>
      </c>
      <c r="G71" s="73" t="s">
        <v>263</v>
      </c>
      <c r="H71" s="1784"/>
      <c r="I71" s="1785"/>
    </row>
    <row r="72" spans="3:9" s="28" customFormat="1" ht="16.5" customHeight="1">
      <c r="C72" s="32">
        <v>3.5</v>
      </c>
      <c r="D72" s="25" t="s">
        <v>382</v>
      </c>
      <c r="E72" s="539" t="s">
        <v>260</v>
      </c>
      <c r="F72" s="129" t="s">
        <v>383</v>
      </c>
      <c r="G72" s="130" t="s">
        <v>388</v>
      </c>
      <c r="H72" s="1786"/>
      <c r="I72" s="1787"/>
    </row>
    <row r="73" spans="3:9" s="30" customFormat="1" ht="16.5" customHeight="1">
      <c r="C73" s="33">
        <v>3.6</v>
      </c>
      <c r="D73" s="21"/>
      <c r="E73" s="497" t="s">
        <v>341</v>
      </c>
      <c r="F73" s="223" t="s">
        <v>383</v>
      </c>
      <c r="G73" s="223" t="s">
        <v>633</v>
      </c>
      <c r="H73" s="540"/>
      <c r="I73" s="540"/>
    </row>
    <row r="74" spans="3:9" s="25" customFormat="1" ht="16.5" customHeight="1">
      <c r="C74" s="26">
        <v>3.7</v>
      </c>
      <c r="D74" s="25" t="s">
        <v>382</v>
      </c>
      <c r="E74" s="15" t="s">
        <v>167</v>
      </c>
      <c r="F74" s="12" t="s">
        <v>383</v>
      </c>
      <c r="G74" s="12" t="s">
        <v>384</v>
      </c>
      <c r="H74" s="56"/>
      <c r="I74" s="67"/>
    </row>
    <row r="75" spans="3:9" s="1160" customFormat="1" ht="16.5" customHeight="1">
      <c r="C75" s="1161">
        <v>3.8</v>
      </c>
      <c r="D75" s="1160" t="s">
        <v>382</v>
      </c>
      <c r="E75" s="1162"/>
      <c r="F75" s="1163"/>
      <c r="G75" s="1163"/>
      <c r="H75" s="1164"/>
      <c r="I75" s="1165"/>
    </row>
    <row r="76" spans="3:9" s="28" customFormat="1" ht="16.5" customHeight="1">
      <c r="C76" s="19"/>
      <c r="D76" s="22" t="s">
        <v>454</v>
      </c>
      <c r="E76" s="22"/>
      <c r="F76" s="22"/>
      <c r="G76" s="22"/>
      <c r="H76" s="54"/>
      <c r="I76" s="55"/>
    </row>
    <row r="77" spans="3:9" s="604" customFormat="1" ht="16.5" customHeight="1">
      <c r="C77" s="596"/>
      <c r="D77" s="947"/>
      <c r="E77" s="947"/>
      <c r="F77" s="947"/>
      <c r="G77" s="947"/>
      <c r="H77" s="1166"/>
      <c r="I77" s="1167"/>
    </row>
    <row r="78" spans="3:9" s="10" customFormat="1" ht="16.5" customHeight="1">
      <c r="C78" s="11">
        <v>4</v>
      </c>
      <c r="D78" s="6"/>
      <c r="E78" s="14" t="s">
        <v>301</v>
      </c>
      <c r="F78" s="12"/>
      <c r="G78" s="12"/>
      <c r="H78" s="57"/>
      <c r="I78" s="64"/>
    </row>
    <row r="79" spans="3:9" s="604" customFormat="1" ht="16.5" customHeight="1">
      <c r="C79" s="596">
        <v>4.1</v>
      </c>
      <c r="D79" s="947" t="s">
        <v>447</v>
      </c>
      <c r="E79" s="591" t="s">
        <v>330</v>
      </c>
      <c r="F79" s="947" t="s">
        <v>385</v>
      </c>
      <c r="G79" s="947" t="s">
        <v>459</v>
      </c>
      <c r="H79" s="1166">
        <v>5</v>
      </c>
      <c r="I79" s="1167">
        <f>I67+TIME(0,H67,0)</f>
        <v>0.3381944444444444</v>
      </c>
    </row>
    <row r="80" spans="3:9" s="4" customFormat="1" ht="16.5" customHeight="1">
      <c r="C80" s="5">
        <v>4.2</v>
      </c>
      <c r="D80" s="6" t="s">
        <v>448</v>
      </c>
      <c r="E80" s="8" t="s">
        <v>108</v>
      </c>
      <c r="F80" s="8"/>
      <c r="G80" s="8"/>
      <c r="H80" s="63"/>
      <c r="I80" s="64"/>
    </row>
    <row r="81" spans="3:9" s="604" customFormat="1" ht="16.5" customHeight="1">
      <c r="C81" s="590" t="s">
        <v>464</v>
      </c>
      <c r="D81" s="591" t="s">
        <v>448</v>
      </c>
      <c r="E81" s="1170" t="s">
        <v>467</v>
      </c>
      <c r="F81" s="591" t="s">
        <v>385</v>
      </c>
      <c r="G81" s="591" t="s">
        <v>456</v>
      </c>
      <c r="H81" s="1171">
        <v>5</v>
      </c>
      <c r="I81" s="1167">
        <f>I79+TIME(0,H79,0)</f>
        <v>0.3416666666666666</v>
      </c>
    </row>
    <row r="82" spans="3:9" s="28" customFormat="1" ht="16.5" customHeight="1">
      <c r="C82" s="35" t="s">
        <v>465</v>
      </c>
      <c r="D82" s="31" t="s">
        <v>448</v>
      </c>
      <c r="E82" s="495" t="s">
        <v>51</v>
      </c>
      <c r="F82" s="31" t="s">
        <v>385</v>
      </c>
      <c r="G82" s="31" t="s">
        <v>457</v>
      </c>
      <c r="H82" s="59">
        <v>5</v>
      </c>
      <c r="I82" s="55">
        <f aca="true" t="shared" si="0" ref="I82:I94">I81+TIME(0,H81,0)</f>
        <v>0.34513888888888883</v>
      </c>
    </row>
    <row r="83" spans="3:9" s="81" customFormat="1" ht="16.5" customHeight="1">
      <c r="C83" s="1169" t="s">
        <v>466</v>
      </c>
      <c r="D83" s="82" t="s">
        <v>448</v>
      </c>
      <c r="E83" s="1159" t="s">
        <v>16</v>
      </c>
      <c r="F83" s="948" t="s">
        <v>383</v>
      </c>
      <c r="G83" s="82" t="s">
        <v>362</v>
      </c>
      <c r="H83" s="1171">
        <v>5</v>
      </c>
      <c r="I83" s="1167">
        <f t="shared" si="0"/>
        <v>0.34861111111111104</v>
      </c>
    </row>
    <row r="84" spans="3:9" s="4" customFormat="1" ht="16.5" customHeight="1">
      <c r="C84" s="5" t="s">
        <v>468</v>
      </c>
      <c r="D84" s="6" t="s">
        <v>448</v>
      </c>
      <c r="E84" s="7" t="s">
        <v>17</v>
      </c>
      <c r="F84" s="8" t="s">
        <v>383</v>
      </c>
      <c r="G84" s="6" t="s">
        <v>61</v>
      </c>
      <c r="H84" s="59">
        <v>5</v>
      </c>
      <c r="I84" s="55">
        <f t="shared" si="0"/>
        <v>0.35208333333333325</v>
      </c>
    </row>
    <row r="85" spans="3:9" s="81" customFormat="1" ht="16.5" customHeight="1">
      <c r="C85" s="1172" t="s">
        <v>469</v>
      </c>
      <c r="D85" s="82" t="s">
        <v>448</v>
      </c>
      <c r="E85" s="1159" t="s">
        <v>430</v>
      </c>
      <c r="F85" s="948" t="s">
        <v>383</v>
      </c>
      <c r="G85" s="82" t="s">
        <v>141</v>
      </c>
      <c r="H85" s="1171">
        <v>5</v>
      </c>
      <c r="I85" s="1167">
        <f t="shared" si="0"/>
        <v>0.35555555555555546</v>
      </c>
    </row>
    <row r="86" spans="3:9" s="4" customFormat="1" ht="16.5" customHeight="1">
      <c r="C86" s="5" t="s">
        <v>470</v>
      </c>
      <c r="D86" s="6" t="s">
        <v>448</v>
      </c>
      <c r="E86" s="7" t="s">
        <v>28</v>
      </c>
      <c r="F86" s="8" t="s">
        <v>383</v>
      </c>
      <c r="G86" s="6" t="s">
        <v>123</v>
      </c>
      <c r="H86" s="59">
        <v>5</v>
      </c>
      <c r="I86" s="55">
        <f t="shared" si="0"/>
        <v>0.35902777777777767</v>
      </c>
    </row>
    <row r="87" spans="3:9" s="604" customFormat="1" ht="16.5" customHeight="1">
      <c r="C87" s="1169" t="s">
        <v>32</v>
      </c>
      <c r="D87" s="591" t="s">
        <v>448</v>
      </c>
      <c r="E87" s="1173" t="s">
        <v>339</v>
      </c>
      <c r="F87" s="591" t="s">
        <v>385</v>
      </c>
      <c r="G87" s="591" t="s">
        <v>364</v>
      </c>
      <c r="H87" s="1171">
        <v>5</v>
      </c>
      <c r="I87" s="1167">
        <f>I86+TIME(0,H86,0)</f>
        <v>0.3624999999999999</v>
      </c>
    </row>
    <row r="88" spans="3:9" s="28" customFormat="1" ht="16.5" customHeight="1">
      <c r="C88" s="34" t="s">
        <v>234</v>
      </c>
      <c r="D88" s="31" t="s">
        <v>448</v>
      </c>
      <c r="E88" s="7" t="s">
        <v>371</v>
      </c>
      <c r="F88" s="8" t="s">
        <v>383</v>
      </c>
      <c r="G88" s="6" t="s">
        <v>354</v>
      </c>
      <c r="H88" s="59">
        <v>5</v>
      </c>
      <c r="I88" s="55">
        <f t="shared" si="0"/>
        <v>0.3659722222222221</v>
      </c>
    </row>
    <row r="89" spans="2:9" s="81" customFormat="1" ht="16.5" customHeight="1">
      <c r="B89" s="1115"/>
      <c r="C89" s="1169" t="s">
        <v>348</v>
      </c>
      <c r="D89" s="82" t="s">
        <v>448</v>
      </c>
      <c r="E89" s="1159" t="s">
        <v>626</v>
      </c>
      <c r="F89" s="948" t="s">
        <v>383</v>
      </c>
      <c r="G89" s="82" t="s">
        <v>879</v>
      </c>
      <c r="H89" s="1114">
        <v>5</v>
      </c>
      <c r="I89" s="1167">
        <f t="shared" si="0"/>
        <v>0.3694444444444443</v>
      </c>
    </row>
    <row r="90" spans="2:9" s="4" customFormat="1" ht="16.5" customHeight="1">
      <c r="B90" s="16"/>
      <c r="C90" s="5" t="s">
        <v>96</v>
      </c>
      <c r="D90" s="6" t="s">
        <v>448</v>
      </c>
      <c r="E90" s="7" t="s">
        <v>625</v>
      </c>
      <c r="F90" s="8" t="s">
        <v>383</v>
      </c>
      <c r="G90" s="6" t="s">
        <v>611</v>
      </c>
      <c r="H90" s="63">
        <v>5</v>
      </c>
      <c r="I90" s="55">
        <f t="shared" si="0"/>
        <v>0.3729166666666665</v>
      </c>
    </row>
    <row r="91" spans="3:9" s="81" customFormat="1" ht="16.5" customHeight="1">
      <c r="C91" s="1115" t="s">
        <v>492</v>
      </c>
      <c r="D91" s="82" t="s">
        <v>448</v>
      </c>
      <c r="E91" s="1159" t="s">
        <v>478</v>
      </c>
      <c r="F91" s="948" t="s">
        <v>383</v>
      </c>
      <c r="G91" s="82" t="s">
        <v>107</v>
      </c>
      <c r="H91" s="1171">
        <v>5</v>
      </c>
      <c r="I91" s="1167">
        <f>I90+TIME(0,H90,0)</f>
        <v>0.3763888888888887</v>
      </c>
    </row>
    <row r="92" spans="3:9" s="25" customFormat="1" ht="16.5" customHeight="1">
      <c r="C92" s="34" t="s">
        <v>627</v>
      </c>
      <c r="D92" s="12" t="s">
        <v>448</v>
      </c>
      <c r="E92" s="933" t="s">
        <v>479</v>
      </c>
      <c r="F92" s="12" t="s">
        <v>385</v>
      </c>
      <c r="G92" s="12" t="s">
        <v>163</v>
      </c>
      <c r="H92" s="59">
        <v>5</v>
      </c>
      <c r="I92" s="55">
        <f t="shared" si="0"/>
        <v>0.3798611111111109</v>
      </c>
    </row>
    <row r="93" spans="3:9" s="604" customFormat="1" ht="16.5" customHeight="1">
      <c r="C93" s="590">
        <v>4.3</v>
      </c>
      <c r="D93" s="591" t="s">
        <v>448</v>
      </c>
      <c r="E93" s="602" t="s">
        <v>331</v>
      </c>
      <c r="F93" s="591" t="s">
        <v>385</v>
      </c>
      <c r="G93" s="1168" t="s">
        <v>212</v>
      </c>
      <c r="H93" s="1171">
        <v>5</v>
      </c>
      <c r="I93" s="1167">
        <f t="shared" si="0"/>
        <v>0.38333333333333314</v>
      </c>
    </row>
    <row r="94" spans="3:9" s="28" customFormat="1" ht="16.5" customHeight="1">
      <c r="C94" s="34">
        <v>4.4</v>
      </c>
      <c r="D94" s="31" t="s">
        <v>448</v>
      </c>
      <c r="E94" s="24" t="s">
        <v>97</v>
      </c>
      <c r="F94" s="31" t="s">
        <v>385</v>
      </c>
      <c r="G94" s="6" t="s">
        <v>877</v>
      </c>
      <c r="H94" s="59">
        <v>5</v>
      </c>
      <c r="I94" s="55">
        <f t="shared" si="0"/>
        <v>0.38680555555555535</v>
      </c>
    </row>
    <row r="95" spans="3:9" s="30" customFormat="1" ht="16.5" customHeight="1">
      <c r="C95" s="282"/>
      <c r="D95" s="280"/>
      <c r="E95" s="280"/>
      <c r="F95" s="280"/>
      <c r="G95" s="263"/>
      <c r="H95" s="289"/>
      <c r="I95" s="68"/>
    </row>
    <row r="96" spans="3:9" s="23" customFormat="1" ht="16.5" customHeight="1">
      <c r="C96" s="19">
        <v>5</v>
      </c>
      <c r="D96" s="22"/>
      <c r="E96" s="22" t="s">
        <v>452</v>
      </c>
      <c r="F96" s="22"/>
      <c r="G96" s="22"/>
      <c r="H96" s="58"/>
      <c r="I96" s="66"/>
    </row>
    <row r="97" spans="3:9" s="806" customFormat="1" ht="16.5" customHeight="1">
      <c r="C97" s="807">
        <v>5.1</v>
      </c>
      <c r="D97" s="808"/>
      <c r="E97" s="819" t="s">
        <v>347</v>
      </c>
      <c r="F97" s="809"/>
      <c r="G97" s="809"/>
      <c r="H97" s="810"/>
      <c r="I97" s="811"/>
    </row>
    <row r="98" spans="3:9" s="134" customFormat="1" ht="16.5" customHeight="1">
      <c r="C98" s="128" t="s">
        <v>223</v>
      </c>
      <c r="D98" s="132" t="s">
        <v>445</v>
      </c>
      <c r="E98" s="1182" t="s">
        <v>33</v>
      </c>
      <c r="F98" s="132" t="s">
        <v>383</v>
      </c>
      <c r="G98" s="135" t="s">
        <v>456</v>
      </c>
      <c r="H98" s="133">
        <v>10</v>
      </c>
      <c r="I98" s="812">
        <f>I94+TIME(0,H94,0)</f>
        <v>0.39027777777777756</v>
      </c>
    </row>
    <row r="99" spans="3:9" s="813" customFormat="1" ht="16.5" customHeight="1">
      <c r="C99" s="814" t="s">
        <v>494</v>
      </c>
      <c r="D99" s="815" t="s">
        <v>445</v>
      </c>
      <c r="E99" s="1183" t="s">
        <v>52</v>
      </c>
      <c r="F99" s="815" t="s">
        <v>383</v>
      </c>
      <c r="G99" s="817" t="s">
        <v>457</v>
      </c>
      <c r="H99" s="818">
        <v>10</v>
      </c>
      <c r="I99" s="793">
        <f>I98+TIME(0,H98,0)</f>
        <v>0.397222222222222</v>
      </c>
    </row>
    <row r="100" spans="3:9" s="218" customFormat="1" ht="16.5" customHeight="1">
      <c r="C100" s="219" t="s">
        <v>224</v>
      </c>
      <c r="D100" s="145" t="s">
        <v>445</v>
      </c>
      <c r="E100" s="1184" t="s">
        <v>18</v>
      </c>
      <c r="F100" s="146" t="s">
        <v>383</v>
      </c>
      <c r="G100" s="145" t="s">
        <v>362</v>
      </c>
      <c r="H100" s="133">
        <v>10</v>
      </c>
      <c r="I100" s="144">
        <f>I99+TIME(0,H99,0)</f>
        <v>0.4041666666666664</v>
      </c>
    </row>
    <row r="101" spans="3:9" s="806" customFormat="1" ht="16.5" customHeight="1">
      <c r="C101" s="807" t="s">
        <v>225</v>
      </c>
      <c r="D101" s="808" t="s">
        <v>445</v>
      </c>
      <c r="E101" s="1185" t="s">
        <v>19</v>
      </c>
      <c r="F101" s="809" t="s">
        <v>383</v>
      </c>
      <c r="G101" s="808" t="s">
        <v>61</v>
      </c>
      <c r="H101" s="818">
        <v>10</v>
      </c>
      <c r="I101" s="811">
        <f>I100+TIME(0,H100,0)</f>
        <v>0.4111111111111108</v>
      </c>
    </row>
    <row r="102" spans="3:9" s="23" customFormat="1" ht="16.5" customHeight="1">
      <c r="C102" s="19"/>
      <c r="D102" s="22"/>
      <c r="E102" s="22"/>
      <c r="F102" s="22"/>
      <c r="G102" s="24"/>
      <c r="H102" s="58"/>
      <c r="I102" s="66"/>
    </row>
    <row r="103" spans="3:9" s="277" customFormat="1" ht="16.5" customHeight="1">
      <c r="C103" s="27"/>
      <c r="D103" s="20"/>
      <c r="E103" s="20" t="s">
        <v>145</v>
      </c>
      <c r="F103" s="20" t="s">
        <v>383</v>
      </c>
      <c r="G103" s="20" t="s">
        <v>384</v>
      </c>
      <c r="H103" s="279">
        <v>0</v>
      </c>
      <c r="I103" s="793">
        <f>I101+TIME(0,H101,0)</f>
        <v>0.41805555555555524</v>
      </c>
    </row>
    <row r="104" spans="3:9" s="23" customFormat="1" ht="16.5" customHeight="1">
      <c r="C104" s="19"/>
      <c r="D104" s="22"/>
      <c r="E104" s="22"/>
      <c r="F104" s="22"/>
      <c r="G104" s="22"/>
      <c r="H104" s="58"/>
      <c r="I104" s="66"/>
    </row>
    <row r="105" spans="3:9" s="21" customFormat="1" ht="16.5" customHeight="1">
      <c r="C105" s="222"/>
      <c r="D105" s="223"/>
      <c r="E105" s="820" t="s">
        <v>449</v>
      </c>
      <c r="H105" s="689">
        <v>30</v>
      </c>
      <c r="I105" s="276">
        <f>I103+TIME(0,H103,0)</f>
        <v>0.41805555555555524</v>
      </c>
    </row>
    <row r="106" spans="3:9" s="25" customFormat="1" ht="16.5" customHeight="1">
      <c r="C106" s="16"/>
      <c r="D106" s="12"/>
      <c r="E106" s="140"/>
      <c r="H106" s="141"/>
      <c r="I106" s="142"/>
    </row>
    <row r="107" spans="3:9" s="277" customFormat="1" ht="16.5" customHeight="1">
      <c r="C107" s="27"/>
      <c r="D107" s="821"/>
      <c r="E107" s="278" t="s">
        <v>146</v>
      </c>
      <c r="F107" s="821"/>
      <c r="G107" s="821"/>
      <c r="H107" s="279"/>
      <c r="I107" s="276">
        <f>I105+TIME(0,H105,0)</f>
        <v>0.43888888888888855</v>
      </c>
    </row>
    <row r="108" spans="3:9" s="23" customFormat="1" ht="16.5" customHeight="1">
      <c r="C108" s="19"/>
      <c r="D108" s="143"/>
      <c r="E108" s="24"/>
      <c r="F108" s="143"/>
      <c r="G108" s="143"/>
      <c r="H108" s="58"/>
      <c r="I108" s="142"/>
    </row>
    <row r="109" spans="3:9" s="806" customFormat="1" ht="16.5" customHeight="1">
      <c r="C109" s="814" t="s">
        <v>58</v>
      </c>
      <c r="D109" s="808" t="s">
        <v>445</v>
      </c>
      <c r="E109" s="1185" t="s">
        <v>431</v>
      </c>
      <c r="F109" s="809" t="s">
        <v>383</v>
      </c>
      <c r="G109" s="808" t="s">
        <v>141</v>
      </c>
      <c r="H109" s="818">
        <v>10</v>
      </c>
      <c r="I109" s="811">
        <f>I107+TIME(0,H107,0)</f>
        <v>0.43888888888888855</v>
      </c>
    </row>
    <row r="110" spans="3:9" s="218" customFormat="1" ht="16.5" customHeight="1">
      <c r="C110" s="128" t="s">
        <v>226</v>
      </c>
      <c r="D110" s="145" t="s">
        <v>445</v>
      </c>
      <c r="E110" s="1184" t="s">
        <v>29</v>
      </c>
      <c r="F110" s="146" t="s">
        <v>383</v>
      </c>
      <c r="G110" s="145" t="s">
        <v>123</v>
      </c>
      <c r="H110" s="220">
        <v>10</v>
      </c>
      <c r="I110" s="144">
        <f aca="true" t="shared" si="1" ref="I110:I121">I109+TIME(0,H109,0)</f>
        <v>0.44583333333333297</v>
      </c>
    </row>
    <row r="111" spans="3:9" s="813" customFormat="1" ht="16.5" customHeight="1">
      <c r="C111" s="807" t="s">
        <v>227</v>
      </c>
      <c r="D111" s="815" t="s">
        <v>445</v>
      </c>
      <c r="E111" s="1183" t="s">
        <v>340</v>
      </c>
      <c r="F111" s="815" t="s">
        <v>383</v>
      </c>
      <c r="G111" s="817" t="s">
        <v>364</v>
      </c>
      <c r="H111" s="810">
        <v>10</v>
      </c>
      <c r="I111" s="811">
        <f t="shared" si="1"/>
        <v>0.4527777777777774</v>
      </c>
    </row>
    <row r="112" spans="3:9" s="134" customFormat="1" ht="16.5" customHeight="1">
      <c r="C112" s="128" t="s">
        <v>143</v>
      </c>
      <c r="D112" s="132" t="s">
        <v>445</v>
      </c>
      <c r="E112" s="1182" t="s">
        <v>372</v>
      </c>
      <c r="F112" s="132" t="s">
        <v>383</v>
      </c>
      <c r="G112" s="919" t="s">
        <v>354</v>
      </c>
      <c r="H112" s="220">
        <v>10</v>
      </c>
      <c r="I112" s="144">
        <f t="shared" si="1"/>
        <v>0.4597222222222218</v>
      </c>
    </row>
    <row r="113" spans="2:9" s="806" customFormat="1" ht="16.5" customHeight="1">
      <c r="B113" s="934"/>
      <c r="C113" s="807" t="s">
        <v>349</v>
      </c>
      <c r="D113" s="815" t="s">
        <v>445</v>
      </c>
      <c r="E113" s="1185" t="s">
        <v>629</v>
      </c>
      <c r="F113" s="809" t="s">
        <v>383</v>
      </c>
      <c r="G113" s="808" t="s">
        <v>879</v>
      </c>
      <c r="H113" s="810">
        <v>10</v>
      </c>
      <c r="I113" s="793">
        <f t="shared" si="1"/>
        <v>0.46666666666666623</v>
      </c>
    </row>
    <row r="114" spans="2:9" s="218" customFormat="1" ht="16.5" customHeight="1">
      <c r="B114" s="1174"/>
      <c r="C114" s="219" t="s">
        <v>99</v>
      </c>
      <c r="D114" s="132" t="s">
        <v>445</v>
      </c>
      <c r="E114" s="1184" t="s">
        <v>628</v>
      </c>
      <c r="F114" s="146" t="s">
        <v>383</v>
      </c>
      <c r="G114" s="145" t="s">
        <v>611</v>
      </c>
      <c r="H114" s="220">
        <v>10</v>
      </c>
      <c r="I114" s="144">
        <f>I113+TIME(0,H113,0)</f>
        <v>0.47361111111111065</v>
      </c>
    </row>
    <row r="115" spans="3:9" s="813" customFormat="1" ht="16.5" customHeight="1">
      <c r="C115" s="814" t="s">
        <v>20</v>
      </c>
      <c r="D115" s="815" t="s">
        <v>445</v>
      </c>
      <c r="E115" s="1183" t="s">
        <v>144</v>
      </c>
      <c r="F115" s="815" t="s">
        <v>383</v>
      </c>
      <c r="G115" s="817" t="s">
        <v>56</v>
      </c>
      <c r="H115" s="810">
        <v>10</v>
      </c>
      <c r="I115" s="811">
        <f t="shared" si="1"/>
        <v>0.48055555555555507</v>
      </c>
    </row>
    <row r="116" spans="3:9" s="1344" customFormat="1" ht="16.5" customHeight="1">
      <c r="C116" s="1174" t="s">
        <v>875</v>
      </c>
      <c r="D116" s="145" t="s">
        <v>209</v>
      </c>
      <c r="E116" s="1345" t="s">
        <v>876</v>
      </c>
      <c r="F116" s="146" t="s">
        <v>383</v>
      </c>
      <c r="G116" s="145" t="s">
        <v>458</v>
      </c>
      <c r="H116" s="1346"/>
      <c r="I116" s="1347"/>
    </row>
    <row r="117" spans="3:9" s="813" customFormat="1" ht="16.5" customHeight="1">
      <c r="C117" s="814" t="s">
        <v>345</v>
      </c>
      <c r="D117" s="815" t="s">
        <v>445</v>
      </c>
      <c r="E117" s="1183" t="s">
        <v>343</v>
      </c>
      <c r="F117" s="815" t="s">
        <v>383</v>
      </c>
      <c r="G117" s="817" t="s">
        <v>107</v>
      </c>
      <c r="H117" s="810">
        <v>10</v>
      </c>
      <c r="I117" s="811">
        <f>I115+TIME(0,H115,0)</f>
        <v>0.4874999999999995</v>
      </c>
    </row>
    <row r="118" spans="3:9" s="134" customFormat="1" ht="16.5" customHeight="1">
      <c r="C118" s="128" t="s">
        <v>630</v>
      </c>
      <c r="D118" s="132" t="s">
        <v>445</v>
      </c>
      <c r="E118" s="1182" t="s">
        <v>344</v>
      </c>
      <c r="F118" s="132" t="s">
        <v>383</v>
      </c>
      <c r="G118" s="135" t="s">
        <v>163</v>
      </c>
      <c r="H118" s="220">
        <v>10</v>
      </c>
      <c r="I118" s="144">
        <f t="shared" si="1"/>
        <v>0.4944444444444439</v>
      </c>
    </row>
    <row r="119" spans="3:9" s="813" customFormat="1" ht="16.5" customHeight="1">
      <c r="C119" s="814">
        <v>5.2</v>
      </c>
      <c r="D119" s="815" t="s">
        <v>445</v>
      </c>
      <c r="E119" s="816" t="s">
        <v>342</v>
      </c>
      <c r="F119" s="815" t="s">
        <v>383</v>
      </c>
      <c r="G119" s="817" t="s">
        <v>212</v>
      </c>
      <c r="H119" s="810">
        <v>10</v>
      </c>
      <c r="I119" s="811">
        <f t="shared" si="1"/>
        <v>0.5013888888888883</v>
      </c>
    </row>
    <row r="120" spans="3:9" s="134" customFormat="1" ht="16.5" customHeight="1">
      <c r="C120" s="128">
        <v>5.3</v>
      </c>
      <c r="D120" s="132" t="s">
        <v>445</v>
      </c>
      <c r="E120" s="136" t="s">
        <v>98</v>
      </c>
      <c r="F120" s="146" t="s">
        <v>383</v>
      </c>
      <c r="G120" s="145" t="s">
        <v>877</v>
      </c>
      <c r="H120" s="220">
        <v>10</v>
      </c>
      <c r="I120" s="144">
        <f t="shared" si="1"/>
        <v>0.5083333333333327</v>
      </c>
    </row>
    <row r="121" spans="3:9" s="813" customFormat="1" ht="16.5" customHeight="1">
      <c r="C121" s="814" t="s">
        <v>148</v>
      </c>
      <c r="D121" s="815"/>
      <c r="E121" s="815"/>
      <c r="F121" s="815"/>
      <c r="G121" s="817"/>
      <c r="H121" s="818"/>
      <c r="I121" s="811">
        <f t="shared" si="1"/>
        <v>0.5152777777777772</v>
      </c>
    </row>
    <row r="122" spans="3:9" s="10" customFormat="1" ht="16.5" customHeight="1">
      <c r="C122" s="16"/>
      <c r="D122" s="12"/>
      <c r="E122" s="13"/>
      <c r="F122" s="12"/>
      <c r="G122" s="14"/>
      <c r="H122" s="57"/>
      <c r="I122" s="142"/>
    </row>
    <row r="123" spans="3:9" s="277" customFormat="1" ht="16.5" customHeight="1">
      <c r="C123" s="27">
        <v>6</v>
      </c>
      <c r="D123" s="20"/>
      <c r="E123" s="278" t="s">
        <v>453</v>
      </c>
      <c r="F123" s="20"/>
      <c r="G123" s="20"/>
      <c r="H123" s="279">
        <v>7</v>
      </c>
      <c r="I123" s="1357">
        <f>I121+TIME(0,H121,0)</f>
        <v>0.5152777777777772</v>
      </c>
    </row>
    <row r="124" spans="3:9" s="4" customFormat="1" ht="16.5" customHeight="1">
      <c r="C124" s="5">
        <v>6.1</v>
      </c>
      <c r="D124" s="6"/>
      <c r="E124" s="7" t="s">
        <v>347</v>
      </c>
      <c r="F124" s="8"/>
      <c r="G124" s="8"/>
      <c r="H124" s="63"/>
      <c r="I124" s="64"/>
    </row>
    <row r="125" spans="3:9" s="30" customFormat="1" ht="16.5" customHeight="1">
      <c r="C125" s="33" t="s">
        <v>216</v>
      </c>
      <c r="D125" s="805" t="s">
        <v>445</v>
      </c>
      <c r="E125" s="1187" t="s">
        <v>33</v>
      </c>
      <c r="F125" s="805" t="s">
        <v>383</v>
      </c>
      <c r="G125" s="280" t="s">
        <v>456</v>
      </c>
      <c r="H125" s="60"/>
      <c r="I125" s="68"/>
    </row>
    <row r="126" spans="3:9" s="28" customFormat="1" ht="16.5" customHeight="1">
      <c r="C126" s="32" t="s">
        <v>217</v>
      </c>
      <c r="D126" s="29" t="s">
        <v>445</v>
      </c>
      <c r="E126" s="1186" t="s">
        <v>52</v>
      </c>
      <c r="F126" s="29" t="s">
        <v>383</v>
      </c>
      <c r="G126" s="31" t="s">
        <v>457</v>
      </c>
      <c r="H126" s="54"/>
      <c r="I126" s="55"/>
    </row>
    <row r="127" spans="3:9" s="275" customFormat="1" ht="16.5" customHeight="1">
      <c r="C127" s="266" t="s">
        <v>218</v>
      </c>
      <c r="D127" s="805" t="s">
        <v>445</v>
      </c>
      <c r="E127" s="267" t="s">
        <v>18</v>
      </c>
      <c r="F127" s="264" t="s">
        <v>383</v>
      </c>
      <c r="G127" s="690" t="s">
        <v>362</v>
      </c>
      <c r="H127" s="804"/>
      <c r="I127" s="276"/>
    </row>
    <row r="128" spans="3:9" s="273" customFormat="1" ht="16.5" customHeight="1">
      <c r="C128" s="5" t="s">
        <v>219</v>
      </c>
      <c r="D128" s="29" t="s">
        <v>445</v>
      </c>
      <c r="E128" s="9" t="s">
        <v>19</v>
      </c>
      <c r="F128" s="8" t="s">
        <v>383</v>
      </c>
      <c r="G128" s="274" t="s">
        <v>61</v>
      </c>
      <c r="H128" s="272"/>
      <c r="I128" s="142"/>
    </row>
    <row r="129" spans="3:9" s="275" customFormat="1" ht="16.5" customHeight="1">
      <c r="C129" s="27" t="s">
        <v>220</v>
      </c>
      <c r="D129" s="805" t="s">
        <v>445</v>
      </c>
      <c r="E129" s="267" t="s">
        <v>431</v>
      </c>
      <c r="F129" s="264" t="s">
        <v>383</v>
      </c>
      <c r="G129" s="690" t="s">
        <v>141</v>
      </c>
      <c r="H129" s="804"/>
      <c r="I129" s="276"/>
    </row>
    <row r="130" spans="3:9" s="273" customFormat="1" ht="16.5" customHeight="1">
      <c r="C130" s="19" t="s">
        <v>221</v>
      </c>
      <c r="D130" s="29" t="s">
        <v>445</v>
      </c>
      <c r="E130" s="9" t="s">
        <v>29</v>
      </c>
      <c r="F130" s="8" t="s">
        <v>383</v>
      </c>
      <c r="G130" s="274" t="s">
        <v>123</v>
      </c>
      <c r="H130" s="272"/>
      <c r="I130" s="142"/>
    </row>
    <row r="131" spans="3:9" s="30" customFormat="1" ht="16.5" customHeight="1">
      <c r="C131" s="266" t="s">
        <v>222</v>
      </c>
      <c r="D131" s="805" t="s">
        <v>445</v>
      </c>
      <c r="E131" s="1187" t="s">
        <v>340</v>
      </c>
      <c r="F131" s="805" t="s">
        <v>383</v>
      </c>
      <c r="G131" s="280" t="s">
        <v>364</v>
      </c>
      <c r="H131" s="60"/>
      <c r="I131" s="68"/>
    </row>
    <row r="132" spans="3:9" s="23" customFormat="1" ht="16.5" customHeight="1">
      <c r="C132" s="32" t="s">
        <v>147</v>
      </c>
      <c r="D132" s="22" t="s">
        <v>445</v>
      </c>
      <c r="E132" s="1189" t="s">
        <v>372</v>
      </c>
      <c r="F132" s="22" t="s">
        <v>383</v>
      </c>
      <c r="G132" s="12" t="s">
        <v>354</v>
      </c>
      <c r="H132" s="58"/>
      <c r="I132" s="66"/>
    </row>
    <row r="133" spans="2:9" s="275" customFormat="1" ht="16.5" customHeight="1">
      <c r="B133" s="222"/>
      <c r="C133" s="266" t="s">
        <v>350</v>
      </c>
      <c r="D133" s="20" t="s">
        <v>445</v>
      </c>
      <c r="E133" s="267" t="s">
        <v>629</v>
      </c>
      <c r="F133" s="264" t="s">
        <v>383</v>
      </c>
      <c r="G133" s="690" t="s">
        <v>879</v>
      </c>
      <c r="H133" s="804"/>
      <c r="I133" s="281"/>
    </row>
    <row r="134" spans="2:9" s="273" customFormat="1" ht="16.5" customHeight="1">
      <c r="B134" s="16"/>
      <c r="C134" s="5" t="s">
        <v>100</v>
      </c>
      <c r="D134" s="22" t="s">
        <v>445</v>
      </c>
      <c r="E134" s="9" t="s">
        <v>628</v>
      </c>
      <c r="F134" s="8" t="s">
        <v>383</v>
      </c>
      <c r="G134" s="274" t="s">
        <v>611</v>
      </c>
      <c r="H134" s="272"/>
      <c r="I134" s="142"/>
    </row>
    <row r="135" spans="3:9" s="277" customFormat="1" ht="16.5" customHeight="1">
      <c r="C135" s="27" t="s">
        <v>21</v>
      </c>
      <c r="D135" s="805" t="s">
        <v>445</v>
      </c>
      <c r="E135" s="1188" t="s">
        <v>144</v>
      </c>
      <c r="F135" s="20" t="s">
        <v>383</v>
      </c>
      <c r="G135" s="278" t="s">
        <v>56</v>
      </c>
      <c r="H135" s="279"/>
      <c r="I135" s="281"/>
    </row>
    <row r="136" spans="3:9" s="23" customFormat="1" ht="16.5" customHeight="1">
      <c r="C136" s="19" t="s">
        <v>493</v>
      </c>
      <c r="D136" s="22" t="s">
        <v>445</v>
      </c>
      <c r="E136" s="1189" t="s">
        <v>343</v>
      </c>
      <c r="F136" s="22" t="s">
        <v>383</v>
      </c>
      <c r="G136" s="24" t="s">
        <v>107</v>
      </c>
      <c r="H136" s="58"/>
      <c r="I136" s="142"/>
    </row>
    <row r="137" spans="3:9" s="277" customFormat="1" ht="16.5" customHeight="1">
      <c r="C137" s="27" t="s">
        <v>631</v>
      </c>
      <c r="D137" s="20" t="s">
        <v>445</v>
      </c>
      <c r="E137" s="1188" t="s">
        <v>344</v>
      </c>
      <c r="F137" s="20" t="s">
        <v>383</v>
      </c>
      <c r="G137" s="278" t="s">
        <v>163</v>
      </c>
      <c r="H137" s="279"/>
      <c r="I137" s="276"/>
    </row>
    <row r="138" spans="3:9" s="28" customFormat="1" ht="16.5" customHeight="1">
      <c r="C138" s="32">
        <v>7</v>
      </c>
      <c r="D138" s="29" t="s">
        <v>445</v>
      </c>
      <c r="E138" s="1348" t="s">
        <v>342</v>
      </c>
      <c r="F138" s="29" t="s">
        <v>383</v>
      </c>
      <c r="G138" s="8" t="s">
        <v>212</v>
      </c>
      <c r="H138" s="54"/>
      <c r="I138" s="1349"/>
    </row>
    <row r="139" spans="3:9" s="277" customFormat="1" ht="16.5" customHeight="1">
      <c r="C139" s="27">
        <v>8</v>
      </c>
      <c r="D139" s="20" t="s">
        <v>445</v>
      </c>
      <c r="E139" s="497" t="s">
        <v>98</v>
      </c>
      <c r="F139" s="264" t="s">
        <v>383</v>
      </c>
      <c r="G139" s="263" t="s">
        <v>877</v>
      </c>
      <c r="H139" s="279"/>
      <c r="I139" s="281"/>
    </row>
    <row r="140" spans="3:9" s="1311" customFormat="1" ht="16.5" customHeight="1">
      <c r="C140" s="1179">
        <v>9</v>
      </c>
      <c r="D140" s="137"/>
      <c r="E140" s="1350"/>
      <c r="F140" s="1355"/>
      <c r="G140" s="137"/>
      <c r="H140" s="1314"/>
      <c r="I140" s="1315"/>
    </row>
    <row r="141" spans="3:9" s="30" customFormat="1" ht="16.5" customHeight="1">
      <c r="C141" s="27">
        <v>10</v>
      </c>
      <c r="D141" s="20" t="s">
        <v>447</v>
      </c>
      <c r="E141" s="805" t="s">
        <v>254</v>
      </c>
      <c r="F141" s="20" t="s">
        <v>383</v>
      </c>
      <c r="G141" s="20" t="s">
        <v>384</v>
      </c>
      <c r="H141" s="60">
        <v>1</v>
      </c>
      <c r="I141" s="276">
        <f>I123+TIME(0,H123,0)</f>
        <v>0.5201388888888883</v>
      </c>
    </row>
    <row r="142" spans="3:9" s="28" customFormat="1" ht="16.5" customHeight="1">
      <c r="C142" s="19">
        <v>10.1</v>
      </c>
      <c r="D142" s="31" t="s">
        <v>448</v>
      </c>
      <c r="E142" s="29" t="s">
        <v>632</v>
      </c>
      <c r="F142" s="22" t="s">
        <v>383</v>
      </c>
      <c r="G142" s="22" t="s">
        <v>384</v>
      </c>
      <c r="H142" s="54"/>
      <c r="I142" s="55"/>
    </row>
    <row r="143" spans="3:9" s="30" customFormat="1" ht="16.5" customHeight="1">
      <c r="C143" s="27">
        <v>11</v>
      </c>
      <c r="D143" s="20" t="s">
        <v>445</v>
      </c>
      <c r="E143" s="805" t="s">
        <v>34</v>
      </c>
      <c r="F143" s="20" t="s">
        <v>383</v>
      </c>
      <c r="G143" s="20" t="s">
        <v>384</v>
      </c>
      <c r="H143" s="60">
        <v>1</v>
      </c>
      <c r="I143" s="68">
        <f>I141+TIME(0,H141,0)</f>
        <v>0.5208333333333327</v>
      </c>
    </row>
    <row r="144" spans="3:9" s="28" customFormat="1" ht="16.5" customHeight="1">
      <c r="C144" s="19"/>
      <c r="D144" s="22"/>
      <c r="E144" s="29"/>
      <c r="F144" s="22"/>
      <c r="G144" s="22"/>
      <c r="H144" s="54"/>
      <c r="I144" s="55"/>
    </row>
    <row r="145" spans="2:10" s="317" customFormat="1" ht="16.5" customHeight="1">
      <c r="B145" s="1777" t="s">
        <v>255</v>
      </c>
      <c r="C145" s="1777"/>
      <c r="D145" s="1777"/>
      <c r="E145" s="1777"/>
      <c r="F145" s="1777"/>
      <c r="G145" s="1777"/>
      <c r="H145" s="1777"/>
      <c r="I145" s="1777"/>
      <c r="J145" s="1358"/>
    </row>
    <row r="146" spans="2:10" s="138" customFormat="1" ht="16.5" customHeight="1">
      <c r="B146" s="1319"/>
      <c r="C146" s="1319"/>
      <c r="D146" s="1319"/>
      <c r="E146" s="1319"/>
      <c r="F146" s="1319"/>
      <c r="G146" s="1319"/>
      <c r="H146" s="1319"/>
      <c r="I146" s="1319"/>
      <c r="J146" s="139"/>
    </row>
    <row r="147" spans="2:10" s="822" customFormat="1" ht="16.5" customHeight="1">
      <c r="B147" s="1779" t="s">
        <v>256</v>
      </c>
      <c r="C147" s="1779"/>
      <c r="D147" s="1779"/>
      <c r="E147" s="1779"/>
      <c r="F147" s="1779"/>
      <c r="G147" s="1779"/>
      <c r="H147" s="1779"/>
      <c r="I147" s="1779"/>
      <c r="J147" s="823"/>
    </row>
    <row r="148" spans="2:10" s="138" customFormat="1" ht="16.5" customHeight="1">
      <c r="B148" s="1356"/>
      <c r="C148" s="1356"/>
      <c r="D148" s="1356"/>
      <c r="E148" s="1356"/>
      <c r="F148" s="1356"/>
      <c r="G148" s="1356"/>
      <c r="H148" s="1356"/>
      <c r="I148" s="1356"/>
      <c r="J148" s="139"/>
    </row>
    <row r="149" spans="1:9" s="293" customFormat="1" ht="16.5" customHeight="1">
      <c r="A149" s="292"/>
      <c r="C149" s="294"/>
      <c r="D149" s="295"/>
      <c r="E149" s="296"/>
      <c r="F149" s="295"/>
      <c r="G149" s="297">
        <f>I143</f>
        <v>0.5208333333333327</v>
      </c>
      <c r="H149" s="1781" t="s">
        <v>472</v>
      </c>
      <c r="I149" s="1781"/>
    </row>
    <row r="150" spans="1:9" s="291" customFormat="1" ht="16.5" customHeight="1">
      <c r="A150" s="290"/>
      <c r="B150" s="378"/>
      <c r="C150" s="378"/>
      <c r="D150" s="378"/>
      <c r="E150" s="378"/>
      <c r="F150" s="378"/>
      <c r="G150" s="378"/>
      <c r="H150" s="378"/>
      <c r="I150" s="378"/>
    </row>
    <row r="151" spans="1:9" s="37" customFormat="1" ht="16.5" customHeight="1">
      <c r="A151" s="49"/>
      <c r="B151" s="36"/>
      <c r="C151" s="80"/>
      <c r="D151" s="36"/>
      <c r="E151" s="36"/>
      <c r="F151" s="36"/>
      <c r="G151" s="36"/>
      <c r="H151" s="36"/>
      <c r="I151" s="36"/>
    </row>
    <row r="152" spans="1:9" s="37" customFormat="1" ht="16.5" customHeight="1">
      <c r="A152" s="49"/>
      <c r="B152" s="38"/>
      <c r="C152" s="39" t="s">
        <v>380</v>
      </c>
      <c r="D152" s="40" t="s">
        <v>380</v>
      </c>
      <c r="E152" s="41" t="s">
        <v>450</v>
      </c>
      <c r="F152" s="40" t="s">
        <v>380</v>
      </c>
      <c r="G152" s="41"/>
      <c r="H152" s="69" t="s">
        <v>380</v>
      </c>
      <c r="I152" s="70" t="s">
        <v>380</v>
      </c>
    </row>
    <row r="153" spans="1:9" s="37" customFormat="1" ht="16.5" customHeight="1">
      <c r="A153" s="49"/>
      <c r="B153" s="38"/>
      <c r="C153" s="39"/>
      <c r="D153" s="41"/>
      <c r="E153" s="41" t="s">
        <v>333</v>
      </c>
      <c r="F153" s="41"/>
      <c r="G153" s="38"/>
      <c r="H153" s="36"/>
      <c r="I153" s="36"/>
    </row>
    <row r="154" spans="1:9" s="53" customFormat="1" ht="16.5" customHeight="1">
      <c r="A154" s="50"/>
      <c r="B154" s="51"/>
      <c r="C154" s="52"/>
      <c r="D154" s="51"/>
      <c r="E154" s="51"/>
      <c r="F154" s="51"/>
      <c r="G154" s="51"/>
      <c r="H154" s="61"/>
      <c r="I154" s="61"/>
    </row>
    <row r="155" spans="1:9" s="299" customFormat="1" ht="16.5" customHeight="1">
      <c r="A155" s="298"/>
      <c r="C155" s="300"/>
      <c r="H155" s="301"/>
      <c r="I155" s="301"/>
    </row>
  </sheetData>
  <mergeCells count="22">
    <mergeCell ref="B147:I147"/>
    <mergeCell ref="H14:I14"/>
    <mergeCell ref="H64:I64"/>
    <mergeCell ref="H149:I149"/>
    <mergeCell ref="H68:I72"/>
    <mergeCell ref="B57:I57"/>
    <mergeCell ref="B58:C58"/>
    <mergeCell ref="D58:I58"/>
    <mergeCell ref="B1:I1"/>
    <mergeCell ref="B13:I13"/>
    <mergeCell ref="D60:I60"/>
    <mergeCell ref="B145:I145"/>
    <mergeCell ref="B59:C60"/>
    <mergeCell ref="D59:I59"/>
    <mergeCell ref="B7:I7"/>
    <mergeCell ref="B63:I63"/>
    <mergeCell ref="B2:C2"/>
    <mergeCell ref="B3:C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2003-10-07T11:30:34Z</cp:lastPrinted>
  <dcterms:created xsi:type="dcterms:W3CDTF">2000-07-21T11:47:05Z</dcterms:created>
  <dcterms:modified xsi:type="dcterms:W3CDTF">2003-11-13T16:49:47Z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