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edonnay\Box Sync\Standards_conferences\IEEE\LMSC\2025_07\"/>
    </mc:Choice>
  </mc:AlternateContent>
  <xr:revisionPtr revIDLastSave="0" documentId="13_ncr:1_{034A26EE-E1BC-4EE4-9C9E-DB26A5ABCC56}" xr6:coauthVersionLast="47" xr6:coauthVersionMax="47" xr10:uidLastSave="{00000000-0000-0000-0000-000000000000}"/>
  <bookViews>
    <workbookView xWindow="-105" yWindow="0" windowWidth="14610" windowHeight="17385" xr2:uid="{00000000-000D-0000-FFFF-FFFF00000000}"/>
  </bookViews>
  <sheets>
    <sheet name="EC_Closing_Agenda" sheetId="1" r:id="rId1"/>
  </sheets>
  <definedNames>
    <definedName name="_xlnm._FilterDatabase" localSheetId="0" hidden="1">EC_Closing_Agenda!$A$7:$U$134</definedName>
    <definedName name="Print_Area_MI">EC_Closing_Agenda!$A$1:$E$43</definedName>
    <definedName name="PRINT_AREA_MI_1">EC_Closing_Agenda!$A$1:$E$43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9" i="1" l="1"/>
  <c r="A130" i="1" s="1"/>
  <c r="A131" i="1" s="1"/>
  <c r="A132" i="1" s="1"/>
  <c r="A133" i="1" s="1"/>
  <c r="A46" i="1" l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/>
  <c r="A60" i="1" s="1"/>
  <c r="A61" i="1" s="1"/>
  <c r="A62" i="1" s="1"/>
  <c r="A63" i="1" s="1"/>
  <c r="A64" i="1" s="1"/>
  <c r="A81" i="1"/>
  <c r="A82" i="1" s="1"/>
  <c r="A77" i="1"/>
  <c r="A112" i="1" l="1"/>
  <c r="A113" i="1" s="1"/>
  <c r="A118" i="1" s="1"/>
  <c r="A90" i="1"/>
  <c r="A91" i="1" s="1"/>
  <c r="A83" i="1"/>
  <c r="A84" i="1" s="1"/>
  <c r="A85" i="1" s="1"/>
  <c r="A86" i="1" s="1"/>
  <c r="A87" i="1" s="1"/>
  <c r="A78" i="1" s="1"/>
  <c r="A79" i="1" s="1"/>
  <c r="A80" i="1" s="1"/>
  <c r="A18" i="1"/>
  <c r="A19" i="1" s="1"/>
  <c r="A12" i="1"/>
  <c r="A13" i="1" s="1"/>
  <c r="A15" i="1" s="1"/>
  <c r="A16" i="1" s="1"/>
  <c r="A10" i="1"/>
  <c r="F8" i="1"/>
  <c r="F9" i="1" s="1"/>
  <c r="F10" i="1" s="1"/>
  <c r="F11" i="1" s="1"/>
  <c r="F12" i="1" s="1"/>
  <c r="A8" i="1"/>
  <c r="A9" i="1" s="1"/>
  <c r="F13" i="1" l="1"/>
  <c r="A21" i="1"/>
  <c r="A22" i="1" s="1"/>
  <c r="A23" i="1" s="1"/>
  <c r="A20" i="1"/>
  <c r="A65" i="1"/>
  <c r="A101" i="1"/>
  <c r="A92" i="1"/>
  <c r="A93" i="1" s="1"/>
  <c r="A94" i="1" s="1"/>
  <c r="A95" i="1" s="1"/>
  <c r="A96" i="1" s="1"/>
  <c r="A97" i="1" s="1"/>
  <c r="A98" i="1" s="1"/>
  <c r="A99" i="1" s="1"/>
  <c r="A100" i="1" s="1"/>
  <c r="A124" i="1"/>
  <c r="A125" i="1" s="1"/>
  <c r="A126" i="1" s="1"/>
  <c r="A127" i="1" s="1"/>
  <c r="A119" i="1"/>
  <c r="A120" i="1" s="1"/>
  <c r="A121" i="1" s="1"/>
  <c r="A122" i="1" s="1"/>
  <c r="A123" i="1" s="1"/>
  <c r="A114" i="1"/>
  <c r="A115" i="1" s="1"/>
  <c r="A116" i="1" s="1"/>
  <c r="A117" i="1" s="1"/>
  <c r="F14" i="1" l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68" i="1"/>
  <c r="A69" i="1" s="1"/>
  <c r="A70" i="1" s="1"/>
  <c r="A71" i="1" s="1"/>
  <c r="A72" i="1" s="1"/>
  <c r="A73" i="1" s="1"/>
  <c r="A74" i="1" s="1"/>
  <c r="A66" i="1"/>
  <c r="A67" i="1" s="1"/>
  <c r="A105" i="1"/>
  <c r="A102" i="1"/>
  <c r="A103" i="1" s="1"/>
  <c r="A104" i="1" s="1"/>
  <c r="F43" i="1" l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41" i="1"/>
  <c r="A108" i="1"/>
  <c r="A109" i="1" s="1"/>
  <c r="A110" i="1" s="1"/>
  <c r="A89" i="1" s="1"/>
  <c r="A106" i="1"/>
  <c r="A107" i="1" s="1"/>
  <c r="F65" i="1" l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64" i="1"/>
  <c r="F79" i="1" l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</calcChain>
</file>

<file path=xl/sharedStrings.xml><?xml version="1.0" encoding="utf-8"?>
<sst xmlns="http://schemas.openxmlformats.org/spreadsheetml/2006/main" count="327" uniqueCount="155">
  <si>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</si>
  <si>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</si>
  <si>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</si>
  <si>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</si>
  <si>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</si>
  <si>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</si>
  <si>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Gilb</t>
  </si>
  <si>
    <t>MI</t>
  </si>
  <si>
    <t>APPROVE OR MODIFY AGENDA</t>
  </si>
  <si>
    <t>II</t>
  </si>
  <si>
    <t xml:space="preserve">IEEE-SA Participation / Copyright Policies 
Reference - https://ieee802.org/sapolicies.shtml </t>
  </si>
  <si>
    <t>Announcements from the Chair</t>
  </si>
  <si>
    <t>LMSC Internal business</t>
  </si>
  <si>
    <t>Treasurer's Report</t>
  </si>
  <si>
    <t>Chaplin</t>
  </si>
  <si>
    <t>Future Meetings</t>
  </si>
  <si>
    <t>Rosdahl</t>
  </si>
  <si>
    <t>Zimmerman</t>
  </si>
  <si>
    <t>Nikolich</t>
  </si>
  <si>
    <t>IEEE Standards Board, SA Ballot Items, and  Industry Connections</t>
  </si>
  <si>
    <t>ME</t>
  </si>
  <si>
    <t>IEEE 802.1</t>
  </si>
  <si>
    <t>Parsons</t>
  </si>
  <si>
    <t>IEEE 802.3</t>
  </si>
  <si>
    <t>Law</t>
  </si>
  <si>
    <t>IEEE 802.11</t>
  </si>
  <si>
    <t>Stacey</t>
  </si>
  <si>
    <t>IEEE 802.15</t>
  </si>
  <si>
    <t>Powell</t>
  </si>
  <si>
    <t>IEEE 802.19</t>
  </si>
  <si>
    <t>Baykas</t>
  </si>
  <si>
    <t>Break</t>
  </si>
  <si>
    <t>Executive Committee Study Groups, WG Study Groups, and TAGs</t>
  </si>
  <si>
    <t>IEEE 802.18</t>
  </si>
  <si>
    <t>Au</t>
  </si>
  <si>
    <t>IEEE 802.24</t>
  </si>
  <si>
    <t>Godfrey</t>
  </si>
  <si>
    <t>LMSC Liaisons and External Communications</t>
  </si>
  <si>
    <t>IEEE 802</t>
  </si>
  <si>
    <t>Information Items</t>
  </si>
  <si>
    <t>IEEE SA Staff Reports</t>
  </si>
  <si>
    <t>Standing Committee Reports</t>
  </si>
  <si>
    <t xml:space="preserve">802 / JTC1 SC Report </t>
  </si>
  <si>
    <t>Yee</t>
  </si>
  <si>
    <t>802 / ITU SC Report</t>
  </si>
  <si>
    <t>802 / IETF SC Report</t>
  </si>
  <si>
    <t>Stanley</t>
  </si>
  <si>
    <t>802 Public Visibility SC Report</t>
  </si>
  <si>
    <t>Officers Reports</t>
  </si>
  <si>
    <t xml:space="preserve">1st Vice Chair Report </t>
  </si>
  <si>
    <t>Halasz</t>
  </si>
  <si>
    <t>2nd Vice Chair Report</t>
  </si>
  <si>
    <t>Executive secretary report</t>
  </si>
  <si>
    <t>Recording Secretary Report</t>
  </si>
  <si>
    <t>D'Ambrosia</t>
  </si>
  <si>
    <t>II*</t>
  </si>
  <si>
    <t>Appeals report -No items to report</t>
  </si>
  <si>
    <t xml:space="preserve">Announcement of 802 EC Interim Telecons
</t>
  </si>
  <si>
    <t>Action Item Review</t>
  </si>
  <si>
    <t>DT</t>
  </si>
  <si>
    <t>802/SA Task Force Meeting Reminder</t>
  </si>
  <si>
    <t>Any Other Business</t>
  </si>
  <si>
    <t>ADJOURN SEC MEETING</t>
  </si>
  <si>
    <t>Kochuparambil</t>
  </si>
  <si>
    <t>Friday  (1:00 pm to 6:00 pm CEST)
1 Aug 2025</t>
  </si>
  <si>
    <t>Roll Call</t>
  </si>
  <si>
    <t>IEEE 802 History Ad Hoc Report</t>
  </si>
  <si>
    <t xml:space="preserve">Call for Tutorials for Nov 2025 Plenary </t>
  </si>
  <si>
    <t>Hybrid Meeting Technology Improvement Opportunities</t>
  </si>
  <si>
    <t>Potterf</t>
  </si>
  <si>
    <t>Liaison to SC6
Approve submission of the comment responses to SC6 for ballot comments received on ISO/IEC JTC1 SC6 on: IEEE Std 802.1Qdy and IEEE Std 802
https://www.ieee802.org/1/files/public/docs2025/liaison-SC6CommentResponseQdy-0725.pdf
https://www.ieee802.org/1/files/public/docs2025/liaison-SC6CommentResponse802-0725.pdf
M: Glenn Parsons             S: David Law</t>
  </si>
  <si>
    <t>Liaison to SC6
Approve sending the following draft to ISO/IEC JTC1 SC6 for information under the PSDO agreement, when SA ballot starts: P802.1AS-2020-Rev, P802.1ASed, P802.1CB-2017/Cor1
M: Glenn Parsons             S: David Law</t>
  </si>
  <si>
    <t>Liaison to SC6
Approve sending the following standard to ISO/IEC JTC1 SC6 for adoption under the PSDO agreement, when published: IEEE Std 802.1DP, IEEE Std 802.1AXdz
M: Glenn Parsons             S: David Law</t>
  </si>
  <si>
    <t>Liaison to SG15
Approve liaison response to ITU-T SG15 on OTNT Standardization Work Plan Issue 35, https://www.ieee802.org/1/files/public/docs2025/liaison-response-itu-t-SG15-LS26-OTNTStdznWorkPlan35-0725.pdf, granting the IEEE 802.1 WG chair (or his delegate) editorial license.
This approval is under LMSC OM “Procedure for public statements to government bodies.
M: Glenn Parsons             S: David Law</t>
  </si>
  <si>
    <t>Liaison to SG13
Approve https://www.ieee802.org/1/files/public/docs2025/liaison-response-itu-t-SG13-LS35-DetermNetwrking-0725-v01.pdf as communication to ITU-T SG13 granting the IEEE 802.1 WG chair (or his delegate) editorial license.
This approval is under LMSC OM “Procedure for public statements to government bodies”
M: Glenn Parsons             S: David Law</t>
  </si>
  <si>
    <t>ME*</t>
  </si>
  <si>
    <t>Liaison to UEC
Approve sending https://www.ieee802.org/1/files/public/docs2025/liaison-UEC-coordination-0725.pdf  to UEC, granting the IEEE 802.1 WG chair (or his delegate) editorial license.</t>
  </si>
  <si>
    <t>Approve making P802.1ASed Draft 2.3 available for purchase.</t>
  </si>
  <si>
    <t>P60802 to RevCom
Motion
Approve sending P60802 to RevCom
Approve CSD documentation in https://mentor.ieee.org/802-ec/dcn/18/ec-18-0088-01-ACSD-p60802.pdf 
M: Glenn Parsons             S: David Law</t>
  </si>
  <si>
    <t>P802.1DP to RevCom
Motion
Approve sending P802.1DP to RevCom
Approve CSD documentation in https://mentor.ieee.org/802-ec/dcn/21/ec-21-0096-00-ACSD-p802-1dp.pdf 
M: Glenn Parsons             S: David Law</t>
  </si>
  <si>
    <t>P802.1AXdz to RevCom
Motion
Approve sending P802.1AXdz to RevCom
Approve CSD documentation in https://mentor.ieee.org/802-ec/dcn/23/ec-23-0238-00-ACSD-p802-1axdz.pdf
M: Glenn Parsons             S: David Law</t>
  </si>
  <si>
    <t>P802.1CB2017/Cor1 to SA Ballot
Motion
Approve sending P802.1CB-2017/Cor1 D2.0 to Standards Association ballot
Note: there is no CSD statement since this maintenance project is not intended to provide any new functionality
M: Glenn Parsons             S: David Law</t>
  </si>
  <si>
    <t>P802.1AS-2020 Rev to SA Ballot
Motion
Approve sending P802.1AS-2020-Rev D2.0 to Standards Association ballot
Note: there is no CSD statement since this maintenance project is not intended to provide any new functionality
M: Glenn Parsons             S: David Law</t>
  </si>
  <si>
    <t>P802.1ASed to SA Ballot
Motion
Conditionally approve sending P802.1ASed D3.0 to Standards Association ballot
Confirm the CSD for P802.1ASed in https://mentor.ieee.org/802-ec/dcn/24/ec-24-0191-00-ACSD-p802-1ased.pdf
M: Glenn Parsons             S: David Law</t>
  </si>
  <si>
    <t>802.1AR-2018 Revision to NesCom
Motion
Approve forwarding IEEE 802.1AR-2018 Revision PAR documentation in https://www.ieee802.org/1/files/public/docs2025/ar-2018-rev-draft-par-0725-v00.pdf to NesCom
Note: there is no CSD statement since this maintenance project is not intended to provide any new functionality
M: Glenn Parsons             S: David Law</t>
  </si>
  <si>
    <t>802.1AE-2018 Revision to NesCom
Motion
Approve forwarding IEEE 802.1AE-2018 Revision PAR documentation in https://www.ieee802.org/1/files/public/docs2025/ae-2018-rev-draft-par-0725-v02.pdf to NesCom
Note: there is no CSD statement since this maintenance project is not intended to provide any new functionality
M: Glenn Parsons             S: David Law</t>
  </si>
  <si>
    <t>802.1X-2020 Revision To Nescom
Motion
Approve forwarding IEEE 802.1X-2020 Revision PAR documentation in https://www.ieee802.org/1/files/public/docs2025/x-2020-rev-draft-par-0725-v00.pdf to NesCom
Note: there is no CSD statement since this maintenance project is not intended to provide any new functionality
M: Glenn Parsons             S: David Law</t>
  </si>
  <si>
    <t>P802.1X-2020/Cor1 to NesCom
Motion
Approve forwarding P802.1X-2020/Cor1 PAR documentation in https://www.ieee802.org/1/files/public/docs2025/X-Cor1-PAR-0725-v01.pdf
to NesCom
Note: there is no CSD statement since this maintenance project is not intended to provide any new functionality
M: Glenn Parsons             S: David Law</t>
  </si>
  <si>
    <t>P802.1Qee To NesCom
Motion
Approve forwarding P802.1Qee PAR documentation in https://www.ieee802.org/1/files/public/docs2025/ee-PAR-0725-v01.pdf to NesCom
Approve CSD documentation in https://www.ieee802.org/1/files/public/docs2025/ee-CSD-0725-v01.pdf
M: Glenn Parsons             S: David Law</t>
  </si>
  <si>
    <t>IEEE Std 802.3-2022 revision two-year extension request
Motion
Approve sending the IEEE Std 802.3-2022 revision two-year extension request in &lt;https://mentor.ieee.org/802-ec/dcn/25/ec-25-0164-00-LMSC-ieee-std-802-3-2022-revision-two-year-extension-request.pdf&gt; to RevCom
Move: Law
Second: D'Ambrosia</t>
  </si>
  <si>
    <t>MI*</t>
  </si>
  <si>
    <t>Request for Category C liaison membership of IEC TC 65/SC 65C MT 63444 Ethernet - Advanced Physical Layer (APL) Port Profile
Motion
Approve request for Category C liaison membership of IEC TC 65/SC 65C MT 63444 Industrial networks – Ethernet-APL port profile / Ethernet-SPE profile specification
Move: Law
Second: D'Ambrosia</t>
  </si>
  <si>
    <t>New Ethernet Applications ICAID status report
Motion
Approve sending IC15-005 New Ethernet Applications ICAID status report in &lt;https://mentor.ieee.org/802-ec/dcn/25/ec-25-0163-00-LMSC-ic15-005-nea-icaid-status-report.pdf&gt; to ICCom
Move: Law
Second: D'Ambrosia</t>
  </si>
  <si>
    <t>802.11 Post-Quantum Cryptography PAR Study Group (first rechartering)
 Motion: Grant the first rechartering of the 802.11 Post-Quantum Cryptography PAR Study Group.
Moved: Stacey
Second: Rosdahl</t>
  </si>
  <si>
    <t>P802.11bt PAR to NesCom
Motion
Approve forwarding P802.11bt PAR documentation in https://mentor.ieee.org/802.11/dcn/25/11-25-1376-03-0PQC-draft-updates-to-pqc-par.docx to NesCom
Approve CSD documentation in https://mentor.ieee.org/802.11/dcn/25/11-25-1377-04-0PQC-draft-updates-to-pqc-csd.docx
Moved: Robert Stacey
Seconded: Clint Powell</t>
  </si>
  <si>
    <t>IEEE Std 802.11-2024 to ISO/IEC JTC1/SC6
Motion: Approve liaison of the following to ISO/IEC JTC1/SC6 for information under the PSDO agreement:
IEEE Std 802.11-2024
Moved: Robert Stacey
Second: Jon Rosdahl</t>
  </si>
  <si>
    <t>IEEE Std 802.11-2024 to ISO/IEC JTC1/SC6
Motion: Approve submission of the following to ISO/IEC JTC1/SC6 for adoption under the PSDO agreement:
IEEE Std 802.11-2024
Moved: Robert Stacey
Second: Jon Rosdahl</t>
  </si>
  <si>
    <t>P802.15.15 to NesCom
Approve forwarding P802.15.15 PAR Withdrawal documentation in https://mentor.ieee.org/802.15/dcn/25/15-25-0380-00-0000-p802-15-15-par-withdrawal.pdf to NesCom.
Moved by: Clint Powell
Seconded by: Robert Stacey</t>
  </si>
  <si>
    <t>P802.15.4ab to NesCom
Approve forwarding P802.15.4ab PAR Extension (2 Year) documentation in https://mentor.ieee.org/802.15/dcn/25/15-25-0378-00-0000-p802-15-4ab-par-extension.pdf to NesCom.
Approve CSD documentation in https://mentor.ieee.org/802-ec/dcn/21/ec-21-0191-00-ACSD-p802-15-4ab.pdf.
Moved by: Clint Powell
Seconded by: Robert Stacey</t>
  </si>
  <si>
    <t>Funding for IEEE Google Enterprise Accounts
Motion
Approve funding for the IEEE 802 LMSC to maintain a variable number of IEEE Google Enterprise Accounts, not to exceed 30 accounts, at the required rate (currently $72 per account per year), for a total annual budget not to exceed $2,500. 
Move: Chaplin
Second: Zimmerman</t>
  </si>
  <si>
    <t>Annual Subgroup Review</t>
  </si>
  <si>
    <t xml:space="preserve">IEEE 802 JTC1 SC </t>
  </si>
  <si>
    <t>IEEE 802 Public Visibility SC</t>
  </si>
  <si>
    <t>IEEE 802 IETF SC</t>
  </si>
  <si>
    <t>IEEE 802 ITU SC</t>
  </si>
  <si>
    <t>IEEE 802 LMSC Wireless Chairs SC</t>
  </si>
  <si>
    <t>Confirmation of appointments of Recording Secretary and Chair of the IETF SC</t>
  </si>
  <si>
    <t>Recognition for John D'Ambrosia</t>
  </si>
  <si>
    <t>IEEE Elections</t>
  </si>
  <si>
    <t>Appropriate use of IEEE 802 Meeting Resources</t>
  </si>
  <si>
    <t>Encouraging technical demonstrations at Plenary Sessions</t>
  </si>
  <si>
    <t>IEEE 802.16 (hibernating)</t>
  </si>
  <si>
    <t>IEEE 802.21 (hibernating)</t>
  </si>
  <si>
    <t>IEEE 802.22 (hibernating)</t>
  </si>
  <si>
    <t>IEEE 802 History Ad Hoc</t>
  </si>
  <si>
    <t>Form IEEE 802 LMSC YANG Standing Committee and confirm chair</t>
  </si>
  <si>
    <t>Mansfield</t>
  </si>
  <si>
    <t>IEEE 802.3 Standards Committee External Liaison coordinator to (aka liaison officers) IEC TC 65/SC 65C MT 63444
Motion
Confirm the appointment of George Zimmerman as the IEEE 802.3 Standards Committee External Liaison coordinator to IEC TC 65/SC 65C MT 63444
Move: Law
Second: D'Ambrosia</t>
  </si>
  <si>
    <t>IEEE 802 LMSC Future Venue Ad Hoc</t>
  </si>
  <si>
    <t>Moved to item 4.06</t>
  </si>
  <si>
    <t>Response to letter sent to IEEE SA president regarding PSDO process</t>
  </si>
  <si>
    <t>IEEE P802.3da 10 Mb/s Single Pair Multidrop Segments Enhancements to Standards Association ballot</t>
  </si>
  <si>
    <t>IEEE P802.3dk Greater than 50 Gb/s Bidirectional Optical Access PHYs to Standards Association ballot</t>
  </si>
  <si>
    <t>IEEE P802.3.2 (IEEE 802.3.2a) YANG Data Model Definitions RevCom submittal (conditional)</t>
  </si>
  <si>
    <t>P802.15.14 to NesCom
Approve forwarding P802.15.14 PAR Withdrawal documentation in https://mentor.ieee.org/802.15/dcn/25/15-25-0379-00-0000-p802-15-14-par-withdrawal.pdf to NesCom.
Moved by: Clint Powell
Seconded by: Robert Stacey</t>
  </si>
  <si>
    <t>P802.15.6ma to SA Ballot
Approve sending P802.15.6ma D06 to IEEE-SA Ballot.
Confirm the CSD for P802.15.6ma in https://mentor.ieee.org/802-ec/dcn/22/ec-22-0087-00-ACSD-p802-15-6ma.pdf.
Moved by: Clint Powell
Seconded by: Robert Stacey</t>
  </si>
  <si>
    <t>P802.15.4ac to SA Ballot (Conditional)
Conditionally approve sending P802.15.4ac D03 to IEEE-SA Ballot.
Confirm the CSD for P802.15.4ac in https://mentor.ieee.org/802-ec/dcn/25/ec-25-0171-00-ACSD-p802-154ac.docx.
Moved by: Clint Powell
Seconded by: Robert Stacey</t>
  </si>
  <si>
    <t>P802.15.9a to SA Ballot (Conditional)
Conditionally approve sending P802.15.9a D02 to IEEE-SA Ballot.
Confirm the CSD for P802.15.9a in https://mentor.ieee.org/802-ec/dcn/24/ec-24-0192-00-ACSD-p802-15-9a.docx.
Moved by: Clint Powell
Seconded by: Robert Stacey</t>
  </si>
  <si>
    <t>802.1 Draft Sharing</t>
  </si>
  <si>
    <t>P802.3dq to NesCom</t>
  </si>
  <si>
    <t>IEEE 802.3 200 Gb/s per wavelength MMF optical PHYs Study Group</t>
  </si>
  <si>
    <t>IEEE 802.3 Ethernet Metadata Services Study Group</t>
  </si>
  <si>
    <t>IEEE 802.3 Pin-Optimized PHY Interface Study Group (second rechartering)
Motion
Grant the second rechartering of IEEE 802.3 Pin-Optimized PHY Interface Study Group
Move: Law
Second: D'Ambrosia</t>
  </si>
  <si>
    <t>AGENDA  -  IEEE 802 LMSC EXECUTIVE COMMITTEE MEETING
IEEE 802 LMSC 139th Plenary Session</t>
  </si>
  <si>
    <t>Gilb/Parsons</t>
  </si>
  <si>
    <t>Gilb/Law</t>
  </si>
  <si>
    <t>Gilb/Stacey</t>
  </si>
  <si>
    <t>Gilb/Powell</t>
  </si>
  <si>
    <t>Gilb/Godfrey</t>
  </si>
  <si>
    <t>Gilb/Au</t>
  </si>
  <si>
    <t>Gilb/Baykas</t>
  </si>
  <si>
    <t>Gilb/Subir</t>
  </si>
  <si>
    <t>Gilb/Apurva</t>
  </si>
  <si>
    <t>Gilb/Yee</t>
  </si>
  <si>
    <t>Gilb/Stanley</t>
  </si>
  <si>
    <t>Gilb/Nikolich</t>
  </si>
  <si>
    <t>Gilb/Rosedahl</t>
  </si>
  <si>
    <t>BREAK</t>
  </si>
  <si>
    <t>Present Charles Proteus Steinmetz Award</t>
  </si>
  <si>
    <t>P802.1Qdq (PAR extension) to NesCom
Motion
Approve forwarding P802.1Qdq PAR extension documentation in https://www.ieee802.org/1/files/public/docs2025/dq-PAR-extension-0725-v02.pdf to NesCom
Approve (unmodified) CSD documentation in https://mentor.ieee.org/802-ec/dcn/21/ec-21-0098-00-ACSD-p802-1qdq.pdf
M: Glenn Parsons             S: David Law</t>
  </si>
  <si>
    <t>P60802 (PAR extension) to NesCom
Motion
Approve forwarding P60802 PAR extension documentation in https://www.ieee802.org/1/files/public/docs2025/60802-PAR-extension-0725-v01.pdf to NesCom
Approve (unmodified) CSD documentation in https://mentor.ieee.org/802-ec/dcn/18/ec-18-0088-01-ACSD-p60802.pdf 
M: Glenn Parsons             S: David Law</t>
  </si>
  <si>
    <t>Liaison to BBF
Approve sending https://www.ieee802.org/1/files/public/docs2025/liaison-response-BBF705-YANG-0725.pdf to BBF, granting the IEEE 802.1 WG chair (or his delegate) editorial license.</t>
  </si>
  <si>
    <t>Rule Meeting Report</t>
  </si>
  <si>
    <t xml:space="preserve">P802.11bi PAR extension to NesCom
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</si>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</sst>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42" x14ac:knownFonts="1">
    <font>
      <sz val="12"/>
      <color rgb="FF000000"/>
      <name val="Courier New"/>
      <scheme val="minor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sz val="10"/>
      <color rgb="FF000000"/>
      <name val="Courier New"/>
      <family val="3"/>
      <scheme val="minor"/>
    </font>
    <font>
      <sz val="10"/>
      <color rgb="FF000000"/>
      <name val="Times New Roman"/>
      <family val="1"/>
    </font>
    <font>
      <b/>
      <sz val="10"/>
      <color theme="1"/>
      <name val="Cambria"/>
      <family val="1"/>
    </font>
    <font>
      <b/>
      <sz val="12"/>
      <name val="Cambria"/>
      <family val="1"/>
    </font>
    <font>
      <b/>
      <sz val="11"/>
      <color rgb="FF000000"/>
      <name val="Cambria"/>
      <family val="1"/>
    </font>
    <font>
      <b/>
      <sz val="11"/>
      <color theme="1"/>
      <name val="Cambria"/>
      <family val="1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sz val="8"/>
      <name val="Courier New"/>
      <family val="3"/>
      <scheme val="minor"/>
    </font>
    <font>
      <strike/>
      <sz val="10"/>
      <color rgb="FF000000"/>
      <name val="Cambria"/>
      <family val="1"/>
    </font>
    <font>
      <strike/>
      <sz val="10"/>
      <color rgb="FF000000"/>
      <name val="Courier New"/>
      <family val="3"/>
      <scheme val="minor"/>
    </font>
    <font>
      <b/>
      <strike/>
      <sz val="10"/>
      <color theme="0" tint="-0.34998626667073579"/>
      <name val="Cambria"/>
      <family val="1"/>
    </font>
    <font>
      <strike/>
      <sz val="10"/>
      <color theme="0" tint="-0.34998626667073579"/>
      <name val="Cambria"/>
      <family val="1"/>
    </font>
    <font>
      <b/>
      <sz val="14"/>
      <name val="Cambria"/>
      <family val="1"/>
    </font>
    <font>
      <sz val="14"/>
      <name val="Cambria"/>
      <family val="1"/>
    </font>
    <font>
      <sz val="10"/>
      <name val="Cambria"/>
      <family val="1"/>
    </font>
    <font>
      <sz val="14"/>
      <name val="Courier New"/>
      <family val="3"/>
      <scheme val="minor"/>
    </font>
    <font>
      <strike/>
      <sz val="10"/>
      <color theme="0" tint="-0.34998626667073579"/>
      <name val="Courier New"/>
      <family val="3"/>
      <scheme val="minor"/>
    </font>
    <font>
      <b/>
      <strike/>
      <sz val="10"/>
      <color theme="0" tint="-0.34998626667073579"/>
      <name val="Courier New"/>
      <family val="3"/>
    </font>
    <font>
      <strike/>
      <sz val="10"/>
      <color theme="0" tint="-0.34998626667073579"/>
      <name val="Courier New"/>
      <family val="3"/>
    </font>
    <font>
      <strike/>
      <sz val="10"/>
      <color theme="0" tint="-0.34998626667073579"/>
      <name val="Times New Roman"/>
      <family val="1"/>
    </font>
    <font>
      <strike/>
      <sz val="9"/>
      <color theme="0" tint="-0.34998626667073579"/>
      <name val="Courier New"/>
      <family val="3"/>
    </font>
    <font>
      <b/>
      <sz val="10"/>
      <name val="Cambria"/>
      <family val="1"/>
    </font>
    <font>
      <sz val="10"/>
      <name val="Courier New"/>
      <family val="3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CC99FF"/>
        <bgColor rgb="FFCC99FF"/>
      </patternFill>
    </fill>
    <fill>
      <patternFill patternType="solid">
        <fgColor rgb="FF969696"/>
        <bgColor rgb="FF969696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164" fontId="0" fillId="0" borderId="0"/>
    <xf numFmtId="164" fontId="9" fillId="0" borderId="5"/>
    <xf numFmtId="164" fontId="24" fillId="0" borderId="5" applyNumberFormat="0" applyBorder="0" applyAlignment="0" applyProtection="0"/>
    <xf numFmtId="164" fontId="17" fillId="0" borderId="13" applyNumberFormat="0" applyAlignment="0" applyProtection="0"/>
    <xf numFmtId="164" fontId="18" fillId="0" borderId="14" applyNumberFormat="0" applyAlignment="0" applyProtection="0"/>
    <xf numFmtId="164" fontId="19" fillId="0" borderId="15" applyNumberFormat="0" applyAlignment="0" applyProtection="0"/>
    <xf numFmtId="164" fontId="19" fillId="0" borderId="5" applyNumberFormat="0" applyBorder="0" applyAlignment="0" applyProtection="0"/>
    <xf numFmtId="164" fontId="16" fillId="12" borderId="5" applyNumberFormat="0" applyBorder="0" applyAlignment="0" applyProtection="0"/>
    <xf numFmtId="164" fontId="12" fillId="20" borderId="5" applyNumberFormat="0" applyBorder="0" applyAlignment="0" applyProtection="0"/>
    <xf numFmtId="164" fontId="22" fillId="13" borderId="5" applyNumberFormat="0" applyBorder="0" applyAlignment="0" applyProtection="0"/>
    <xf numFmtId="164" fontId="20" fillId="13" borderId="11" applyNumberFormat="0" applyAlignment="0" applyProtection="0"/>
    <xf numFmtId="164" fontId="23" fillId="5" borderId="18" applyNumberFormat="0" applyAlignment="0" applyProtection="0"/>
    <xf numFmtId="164" fontId="13" fillId="5" borderId="11" applyNumberFormat="0" applyAlignment="0" applyProtection="0"/>
    <xf numFmtId="164" fontId="21" fillId="0" borderId="16" applyNumberFormat="0" applyAlignment="0" applyProtection="0"/>
    <xf numFmtId="164" fontId="14" fillId="21" borderId="12" applyNumberFormat="0" applyAlignment="0" applyProtection="0"/>
    <xf numFmtId="164" fontId="21" fillId="0" borderId="5" applyNumberFormat="0" applyBorder="0" applyAlignment="0" applyProtection="0"/>
    <xf numFmtId="164" fontId="9" fillId="10" borderId="17" applyNumberFormat="0" applyFont="0" applyAlignment="0" applyProtection="0"/>
    <xf numFmtId="164" fontId="15" fillId="0" borderId="5" applyNumberFormat="0" applyBorder="0" applyAlignment="0" applyProtection="0"/>
    <xf numFmtId="164" fontId="25" fillId="0" borderId="19" applyNumberFormat="0" applyAlignment="0" applyProtection="0"/>
    <xf numFmtId="164" fontId="11" fillId="17" borderId="5" applyNumberFormat="0" applyBorder="0" applyAlignment="0" applyProtection="0"/>
    <xf numFmtId="164" fontId="10" fillId="8" borderId="5" applyNumberFormat="0" applyBorder="0" applyAlignment="0" applyProtection="0"/>
    <xf numFmtId="164" fontId="10" fillId="12" borderId="5" applyNumberFormat="0" applyBorder="0" applyAlignment="0" applyProtection="0"/>
    <xf numFmtId="164" fontId="11" fillId="12" borderId="5" applyNumberFormat="0" applyBorder="0" applyAlignment="0" applyProtection="0"/>
    <xf numFmtId="164" fontId="11" fillId="15" borderId="5" applyNumberFormat="0" applyBorder="0" applyAlignment="0" applyProtection="0"/>
    <xf numFmtId="164" fontId="10" fillId="9" borderId="5" applyNumberFormat="0" applyBorder="0" applyAlignment="0" applyProtection="0"/>
    <xf numFmtId="164" fontId="10" fillId="9" borderId="5" applyNumberFormat="0" applyBorder="0" applyAlignment="0" applyProtection="0"/>
    <xf numFmtId="164" fontId="11" fillId="15" borderId="5" applyNumberFormat="0" applyBorder="0" applyAlignment="0" applyProtection="0"/>
    <xf numFmtId="164" fontId="11" fillId="16" borderId="5" applyNumberFormat="0" applyBorder="0" applyAlignment="0" applyProtection="0"/>
    <xf numFmtId="164" fontId="10" fillId="10" borderId="5" applyNumberFormat="0" applyBorder="0" applyAlignment="0" applyProtection="0"/>
    <xf numFmtId="164" fontId="10" fillId="13" borderId="5" applyNumberFormat="0" applyBorder="0" applyAlignment="0" applyProtection="0"/>
    <xf numFmtId="164" fontId="11" fillId="16" borderId="5" applyNumberFormat="0" applyBorder="0" applyAlignment="0" applyProtection="0"/>
    <xf numFmtId="164" fontId="11" fillId="18" borderId="5" applyNumberFormat="0" applyBorder="0" applyAlignment="0" applyProtection="0"/>
    <xf numFmtId="164" fontId="10" fillId="11" borderId="5" applyNumberFormat="0" applyBorder="0" applyAlignment="0" applyProtection="0"/>
    <xf numFmtId="164" fontId="10" fillId="14" borderId="5" applyNumberFormat="0" applyBorder="0" applyAlignment="0" applyProtection="0"/>
    <xf numFmtId="164" fontId="11" fillId="14" borderId="5" applyNumberFormat="0" applyBorder="0" applyAlignment="0" applyProtection="0"/>
    <xf numFmtId="164" fontId="11" fillId="19" borderId="5" applyNumberFormat="0" applyBorder="0" applyAlignment="0" applyProtection="0"/>
    <xf numFmtId="164" fontId="10" fillId="12" borderId="5" applyNumberFormat="0" applyBorder="0" applyAlignment="0" applyProtection="0"/>
    <xf numFmtId="164" fontId="10" fillId="12" borderId="5" applyNumberFormat="0" applyBorder="0" applyAlignment="0" applyProtection="0"/>
    <xf numFmtId="164" fontId="11" fillId="12" borderId="5" applyNumberFormat="0" applyBorder="0" applyAlignment="0" applyProtection="0"/>
    <xf numFmtId="164" fontId="11" fillId="2" borderId="5" applyNumberFormat="0" applyBorder="0" applyAlignment="0" applyProtection="0"/>
    <xf numFmtId="164" fontId="10" fillId="10" borderId="5" applyNumberFormat="0" applyBorder="0" applyAlignment="0" applyProtection="0"/>
    <xf numFmtId="164" fontId="10" fillId="10" borderId="5" applyNumberFormat="0" applyBorder="0" applyAlignment="0" applyProtection="0"/>
    <xf numFmtId="164" fontId="11" fillId="9" borderId="5" applyNumberFormat="0" applyBorder="0" applyAlignment="0" applyProtection="0"/>
    <xf numFmtId="164" fontId="9" fillId="0" borderId="5" applyNumberFormat="0" applyFill="0" applyBorder="0" applyAlignment="0" applyProtection="0"/>
  </cellStyleXfs>
  <cellXfs count="181">
    <xf numFmtId="164" fontId="0" fillId="0" borderId="0" xfId="0"/>
    <xf numFmtId="164" fontId="1" fillId="0" borderId="1" xfId="0" applyFont="1" applyBorder="1" applyAlignment="1">
      <alignment horizontal="center" vertical="top"/>
    </xf>
    <xf numFmtId="164" fontId="1" fillId="0" borderId="1" xfId="0" applyFont="1" applyBorder="1" applyAlignment="1">
      <alignment horizontal="center" vertical="top" wrapText="1"/>
    </xf>
    <xf numFmtId="164" fontId="1" fillId="0" borderId="1" xfId="0" applyFont="1" applyBorder="1" applyAlignment="1">
      <alignment vertical="top"/>
    </xf>
    <xf numFmtId="164" fontId="2" fillId="0" borderId="0" xfId="0" applyFont="1" applyAlignment="1">
      <alignment vertical="top"/>
    </xf>
    <xf numFmtId="164" fontId="3" fillId="0" borderId="0" xfId="0" applyFont="1"/>
    <xf numFmtId="164" fontId="1" fillId="0" borderId="1" xfId="0" applyFont="1" applyBorder="1" applyAlignment="1">
      <alignment vertical="top" wrapText="1"/>
    </xf>
    <xf numFmtId="165" fontId="1" fillId="0" borderId="1" xfId="0" applyNumberFormat="1" applyFont="1" applyBorder="1" applyAlignment="1">
      <alignment vertical="top"/>
    </xf>
    <xf numFmtId="164" fontId="1" fillId="2" borderId="1" xfId="0" applyFont="1" applyFill="1" applyBorder="1" applyAlignment="1">
      <alignment horizontal="center" vertical="top"/>
    </xf>
    <xf numFmtId="164" fontId="1" fillId="2" borderId="1" xfId="0" applyFont="1" applyFill="1" applyBorder="1" applyAlignment="1">
      <alignment vertical="top" wrapText="1"/>
    </xf>
    <xf numFmtId="164" fontId="2" fillId="2" borderId="1" xfId="0" applyFont="1" applyFill="1" applyBorder="1" applyAlignment="1">
      <alignment vertical="top"/>
    </xf>
    <xf numFmtId="164" fontId="1" fillId="3" borderId="1" xfId="0" applyFont="1" applyFill="1" applyBorder="1" applyAlignment="1">
      <alignment horizontal="center" vertical="top"/>
    </xf>
    <xf numFmtId="164" fontId="1" fillId="3" borderId="1" xfId="0" applyFont="1" applyFill="1" applyBorder="1" applyAlignment="1">
      <alignment vertical="top" wrapText="1"/>
    </xf>
    <xf numFmtId="164" fontId="1" fillId="3" borderId="1" xfId="0" applyFont="1" applyFill="1" applyBorder="1" applyAlignment="1">
      <alignment vertical="top"/>
    </xf>
    <xf numFmtId="165" fontId="1" fillId="3" borderId="1" xfId="0" applyNumberFormat="1" applyFont="1" applyFill="1" applyBorder="1" applyAlignment="1">
      <alignment vertical="top"/>
    </xf>
    <xf numFmtId="164" fontId="1" fillId="0" borderId="0" xfId="0" applyFont="1" applyAlignment="1">
      <alignment vertical="top"/>
    </xf>
    <xf numFmtId="165" fontId="1" fillId="0" borderId="0" xfId="0" applyNumberFormat="1" applyFont="1" applyAlignment="1">
      <alignment vertical="top"/>
    </xf>
    <xf numFmtId="2" fontId="1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164" fontId="2" fillId="0" borderId="2" xfId="0" applyFont="1" applyBorder="1" applyAlignment="1">
      <alignment vertical="top"/>
    </xf>
    <xf numFmtId="165" fontId="2" fillId="0" borderId="1" xfId="0" applyNumberFormat="1" applyFont="1" applyBorder="1" applyAlignment="1">
      <alignment vertical="top"/>
    </xf>
    <xf numFmtId="2" fontId="1" fillId="0" borderId="3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vertical="top" wrapText="1"/>
    </xf>
    <xf numFmtId="164" fontId="2" fillId="0" borderId="6" xfId="0" applyFont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2" fontId="1" fillId="4" borderId="1" xfId="0" applyNumberFormat="1" applyFont="1" applyFill="1" applyBorder="1" applyAlignment="1">
      <alignment horizontal="center" vertical="top"/>
    </xf>
    <xf numFmtId="2" fontId="2" fillId="4" borderId="1" xfId="0" applyNumberFormat="1" applyFont="1" applyFill="1" applyBorder="1" applyAlignment="1">
      <alignment vertical="top" wrapText="1"/>
    </xf>
    <xf numFmtId="2" fontId="1" fillId="0" borderId="8" xfId="0" applyNumberFormat="1" applyFont="1" applyBorder="1" applyAlignment="1">
      <alignment horizontal="center" vertical="top"/>
    </xf>
    <xf numFmtId="164" fontId="2" fillId="0" borderId="8" xfId="0" applyFont="1" applyBorder="1" applyAlignment="1">
      <alignment vertical="top"/>
    </xf>
    <xf numFmtId="2" fontId="1" fillId="0" borderId="8" xfId="0" applyNumberFormat="1" applyFont="1" applyBorder="1" applyAlignment="1">
      <alignment vertical="top"/>
    </xf>
    <xf numFmtId="164" fontId="2" fillId="0" borderId="8" xfId="0" applyFont="1" applyBorder="1" applyAlignment="1">
      <alignment horizontal="left" vertical="top" wrapText="1"/>
    </xf>
    <xf numFmtId="164" fontId="2" fillId="0" borderId="6" xfId="0" applyFont="1" applyBorder="1" applyAlignment="1">
      <alignment horizontal="left" vertical="top" wrapText="1"/>
    </xf>
    <xf numFmtId="2" fontId="1" fillId="0" borderId="4" xfId="0" applyNumberFormat="1" applyFont="1" applyBorder="1" applyAlignment="1">
      <alignment horizontal="center" vertical="top"/>
    </xf>
    <xf numFmtId="164" fontId="4" fillId="4" borderId="1" xfId="0" applyFont="1" applyFill="1" applyBorder="1" applyAlignment="1">
      <alignment horizontal="left" vertical="top" wrapText="1"/>
    </xf>
    <xf numFmtId="164" fontId="2" fillId="0" borderId="1" xfId="0" applyFont="1" applyBorder="1" applyAlignment="1">
      <alignment horizontal="left" vertical="top" wrapText="1"/>
    </xf>
    <xf numFmtId="164" fontId="2" fillId="0" borderId="1" xfId="0" applyFont="1" applyBorder="1" applyAlignment="1">
      <alignment vertical="top"/>
    </xf>
    <xf numFmtId="164" fontId="2" fillId="0" borderId="0" xfId="0" applyFont="1" applyAlignment="1">
      <alignment horizontal="center" vertical="top"/>
    </xf>
    <xf numFmtId="164" fontId="2" fillId="0" borderId="0" xfId="0" applyFont="1" applyAlignment="1">
      <alignment vertical="top" wrapText="1"/>
    </xf>
    <xf numFmtId="164" fontId="1" fillId="4" borderId="1" xfId="0" applyFont="1" applyFill="1" applyBorder="1" applyAlignment="1">
      <alignment horizontal="center" vertical="top"/>
    </xf>
    <xf numFmtId="164" fontId="2" fillId="4" borderId="5" xfId="0" applyFont="1" applyFill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vertical="top"/>
    </xf>
    <xf numFmtId="2" fontId="2" fillId="0" borderId="3" xfId="0" applyNumberFormat="1" applyFont="1" applyBorder="1" applyAlignment="1">
      <alignment horizontal="left" vertical="top" wrapText="1"/>
    </xf>
    <xf numFmtId="2" fontId="2" fillId="0" borderId="3" xfId="0" applyNumberFormat="1" applyFont="1" applyBorder="1" applyAlignment="1">
      <alignment vertical="top"/>
    </xf>
    <xf numFmtId="164" fontId="1" fillId="0" borderId="3" xfId="0" applyFont="1" applyBorder="1" applyAlignment="1">
      <alignment vertical="top" wrapText="1"/>
    </xf>
    <xf numFmtId="164" fontId="2" fillId="0" borderId="3" xfId="0" applyFont="1" applyBorder="1" applyAlignment="1">
      <alignment vertical="top"/>
    </xf>
    <xf numFmtId="165" fontId="2" fillId="4" borderId="1" xfId="0" applyNumberFormat="1" applyFont="1" applyFill="1" applyBorder="1" applyAlignment="1">
      <alignment vertical="top"/>
    </xf>
    <xf numFmtId="2" fontId="2" fillId="4" borderId="6" xfId="0" applyNumberFormat="1" applyFont="1" applyFill="1" applyBorder="1" applyAlignment="1">
      <alignment horizontal="left" vertical="top" wrapText="1"/>
    </xf>
    <xf numFmtId="2" fontId="2" fillId="4" borderId="6" xfId="0" applyNumberFormat="1" applyFont="1" applyFill="1" applyBorder="1" applyAlignment="1">
      <alignment vertical="top"/>
    </xf>
    <xf numFmtId="2" fontId="2" fillId="0" borderId="1" xfId="0" applyNumberFormat="1" applyFont="1" applyBorder="1" applyAlignment="1">
      <alignment vertical="top" wrapText="1"/>
    </xf>
    <xf numFmtId="2" fontId="5" fillId="2" borderId="1" xfId="0" applyNumberFormat="1" applyFont="1" applyFill="1" applyBorder="1" applyAlignment="1">
      <alignment horizontal="center" vertical="top"/>
    </xf>
    <xf numFmtId="164" fontId="1" fillId="2" borderId="1" xfId="0" applyFont="1" applyFill="1" applyBorder="1" applyAlignment="1">
      <alignment vertical="top"/>
    </xf>
    <xf numFmtId="165" fontId="2" fillId="2" borderId="1" xfId="0" applyNumberFormat="1" applyFont="1" applyFill="1" applyBorder="1" applyAlignment="1">
      <alignment vertical="top"/>
    </xf>
    <xf numFmtId="164" fontId="2" fillId="0" borderId="5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  <xf numFmtId="0" fontId="1" fillId="3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center" vertical="top"/>
    </xf>
    <xf numFmtId="0" fontId="2" fillId="4" borderId="1" xfId="0" applyNumberFormat="1" applyFont="1" applyFill="1" applyBorder="1" applyAlignment="1">
      <alignment horizontal="center" vertical="top"/>
    </xf>
    <xf numFmtId="0" fontId="2" fillId="0" borderId="8" xfId="0" applyNumberFormat="1" applyFont="1" applyBorder="1" applyAlignment="1">
      <alignment horizontal="center" vertical="top"/>
    </xf>
    <xf numFmtId="0" fontId="2" fillId="0" borderId="9" xfId="0" applyNumberFormat="1" applyFont="1" applyBorder="1" applyAlignment="1">
      <alignment horizontal="center" vertical="top"/>
    </xf>
    <xf numFmtId="0" fontId="4" fillId="4" borderId="1" xfId="0" applyNumberFormat="1" applyFont="1" applyFill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/>
    </xf>
    <xf numFmtId="0" fontId="2" fillId="0" borderId="0" xfId="0" applyNumberFormat="1" applyFont="1" applyAlignment="1">
      <alignment horizontal="center" vertical="top"/>
    </xf>
    <xf numFmtId="0" fontId="3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left" vertical="top"/>
    </xf>
    <xf numFmtId="167" fontId="1" fillId="6" borderId="1" xfId="0" applyNumberFormat="1" applyFont="1" applyFill="1" applyBorder="1" applyAlignment="1">
      <alignment horizontal="left" vertical="top"/>
    </xf>
    <xf numFmtId="2" fontId="1" fillId="6" borderId="1" xfId="0" applyNumberFormat="1" applyFont="1" applyFill="1" applyBorder="1" applyAlignment="1">
      <alignment horizontal="center" vertical="top"/>
    </xf>
    <xf numFmtId="164" fontId="2" fillId="6" borderId="1" xfId="0" applyFont="1" applyFill="1" applyBorder="1" applyAlignment="1">
      <alignment horizontal="left" vertical="top" wrapText="1"/>
    </xf>
    <xf numFmtId="164" fontId="2" fillId="6" borderId="1" xfId="0" applyFont="1" applyFill="1" applyBorder="1" applyAlignment="1">
      <alignment vertical="top"/>
    </xf>
    <xf numFmtId="0" fontId="2" fillId="6" borderId="1" xfId="0" applyNumberFormat="1" applyFont="1" applyFill="1" applyBorder="1" applyAlignment="1">
      <alignment horizontal="center" vertical="top"/>
    </xf>
    <xf numFmtId="165" fontId="2" fillId="6" borderId="3" xfId="0" applyNumberFormat="1" applyFont="1" applyFill="1" applyBorder="1" applyAlignment="1">
      <alignment vertical="top"/>
    </xf>
    <xf numFmtId="164" fontId="2" fillId="6" borderId="6" xfId="0" applyFont="1" applyFill="1" applyBorder="1" applyAlignment="1">
      <alignment horizontal="left" vertical="top" wrapText="1"/>
    </xf>
    <xf numFmtId="164" fontId="7" fillId="0" borderId="8" xfId="0" applyFont="1" applyBorder="1" applyAlignment="1">
      <alignment vertical="top" wrapText="1"/>
    </xf>
    <xf numFmtId="164" fontId="8" fillId="0" borderId="1" xfId="0" applyFont="1" applyBorder="1" applyAlignment="1">
      <alignment vertical="top" wrapText="1"/>
    </xf>
    <xf numFmtId="2" fontId="7" fillId="0" borderId="8" xfId="0" applyNumberFormat="1" applyFont="1" applyBorder="1" applyAlignment="1">
      <alignment vertical="top" wrapText="1"/>
    </xf>
    <xf numFmtId="0" fontId="1" fillId="6" borderId="1" xfId="0" applyNumberFormat="1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3" xfId="0" applyNumberFormat="1" applyFont="1" applyBorder="1" applyAlignment="1">
      <alignment horizontal="left" vertical="top"/>
    </xf>
    <xf numFmtId="0" fontId="1" fillId="4" borderId="1" xfId="0" applyNumberFormat="1" applyFont="1" applyFill="1" applyBorder="1" applyAlignment="1">
      <alignment horizontal="left" vertical="top"/>
    </xf>
    <xf numFmtId="0" fontId="1" fillId="0" borderId="8" xfId="0" applyNumberFormat="1" applyFont="1" applyBorder="1" applyAlignment="1">
      <alignment horizontal="left" vertical="top"/>
    </xf>
    <xf numFmtId="0" fontId="1" fillId="0" borderId="6" xfId="0" applyNumberFormat="1" applyFont="1" applyBorder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/>
    <xf numFmtId="164" fontId="1" fillId="0" borderId="6" xfId="0" applyFont="1" applyBorder="1" applyAlignment="1">
      <alignment horizontal="center" vertical="top"/>
    </xf>
    <xf numFmtId="164" fontId="1" fillId="0" borderId="6" xfId="0" applyFont="1" applyBorder="1" applyAlignment="1">
      <alignment vertical="top" wrapText="1"/>
    </xf>
    <xf numFmtId="164" fontId="1" fillId="0" borderId="6" xfId="0" applyFont="1" applyBorder="1" applyAlignment="1">
      <alignment vertical="top"/>
    </xf>
    <xf numFmtId="0" fontId="2" fillId="0" borderId="6" xfId="0" applyNumberFormat="1" applyFont="1" applyBorder="1" applyAlignment="1">
      <alignment horizontal="center" vertical="top"/>
    </xf>
    <xf numFmtId="2" fontId="1" fillId="6" borderId="3" xfId="0" applyNumberFormat="1" applyFont="1" applyFill="1" applyBorder="1" applyAlignment="1">
      <alignment horizontal="center" vertical="top"/>
    </xf>
    <xf numFmtId="164" fontId="2" fillId="6" borderId="3" xfId="0" applyFont="1" applyFill="1" applyBorder="1" applyAlignment="1">
      <alignment vertical="top"/>
    </xf>
    <xf numFmtId="0" fontId="2" fillId="6" borderId="3" xfId="0" applyNumberFormat="1" applyFont="1" applyFill="1" applyBorder="1" applyAlignment="1">
      <alignment horizontal="center" vertical="top"/>
    </xf>
    <xf numFmtId="0" fontId="2" fillId="0" borderId="10" xfId="0" applyNumberFormat="1" applyFont="1" applyBorder="1" applyAlignment="1">
      <alignment vertical="top"/>
    </xf>
    <xf numFmtId="2" fontId="1" fillId="0" borderId="10" xfId="0" applyNumberFormat="1" applyFont="1" applyBorder="1" applyAlignment="1">
      <alignment horizontal="center" vertical="top"/>
    </xf>
    <xf numFmtId="166" fontId="6" fillId="0" borderId="10" xfId="0" applyNumberFormat="1" applyFont="1" applyBorder="1" applyAlignment="1">
      <alignment horizontal="left" vertical="top"/>
    </xf>
    <xf numFmtId="164" fontId="2" fillId="0" borderId="10" xfId="0" applyFont="1" applyBorder="1" applyAlignment="1">
      <alignment vertical="top"/>
    </xf>
    <xf numFmtId="0" fontId="2" fillId="0" borderId="10" xfId="0" applyNumberFormat="1" applyFont="1" applyBorder="1" applyAlignment="1">
      <alignment horizontal="center" vertical="top"/>
    </xf>
    <xf numFmtId="0" fontId="1" fillId="6" borderId="8" xfId="0" applyNumberFormat="1" applyFont="1" applyFill="1" applyBorder="1" applyAlignment="1">
      <alignment horizontal="left" vertical="top"/>
    </xf>
    <xf numFmtId="2" fontId="1" fillId="6" borderId="8" xfId="0" applyNumberFormat="1" applyFont="1" applyFill="1" applyBorder="1" applyAlignment="1">
      <alignment horizontal="center" vertical="top"/>
    </xf>
    <xf numFmtId="164" fontId="2" fillId="6" borderId="8" xfId="0" applyFont="1" applyFill="1" applyBorder="1" applyAlignment="1">
      <alignment horizontal="left" vertical="top" wrapText="1"/>
    </xf>
    <xf numFmtId="164" fontId="2" fillId="6" borderId="8" xfId="0" applyFont="1" applyFill="1" applyBorder="1" applyAlignment="1">
      <alignment vertical="top"/>
    </xf>
    <xf numFmtId="0" fontId="2" fillId="6" borderId="8" xfId="0" applyNumberFormat="1" applyFont="1" applyFill="1" applyBorder="1" applyAlignment="1">
      <alignment horizontal="center" vertical="top"/>
    </xf>
    <xf numFmtId="165" fontId="2" fillId="6" borderId="8" xfId="0" applyNumberFormat="1" applyFont="1" applyFill="1" applyBorder="1" applyAlignment="1">
      <alignment vertical="top"/>
    </xf>
    <xf numFmtId="165" fontId="2" fillId="0" borderId="8" xfId="0" applyNumberFormat="1" applyFont="1" applyBorder="1" applyAlignment="1">
      <alignment vertical="top"/>
    </xf>
    <xf numFmtId="164" fontId="1" fillId="7" borderId="1" xfId="0" applyFont="1" applyFill="1" applyBorder="1" applyAlignment="1">
      <alignment horizontal="center" vertical="top"/>
    </xf>
    <xf numFmtId="0" fontId="2" fillId="6" borderId="7" xfId="0" applyNumberFormat="1" applyFont="1" applyFill="1" applyBorder="1" applyAlignment="1">
      <alignment horizontal="center" vertical="top"/>
    </xf>
    <xf numFmtId="2" fontId="1" fillId="0" borderId="7" xfId="0" applyNumberFormat="1" applyFont="1" applyBorder="1" applyAlignment="1">
      <alignment horizontal="center" vertical="top"/>
    </xf>
    <xf numFmtId="164" fontId="27" fillId="0" borderId="0" xfId="0" applyFont="1" applyAlignment="1">
      <alignment vertical="top"/>
    </xf>
    <xf numFmtId="164" fontId="28" fillId="0" borderId="0" xfId="0" applyFont="1"/>
    <xf numFmtId="164" fontId="2" fillId="0" borderId="20" xfId="0" applyFont="1" applyBorder="1" applyAlignment="1">
      <alignment horizontal="left" vertical="top" wrapText="1"/>
    </xf>
    <xf numFmtId="0" fontId="2" fillId="0" borderId="21" xfId="0" applyNumberFormat="1" applyFont="1" applyBorder="1" applyAlignment="1">
      <alignment horizontal="center" vertical="top"/>
    </xf>
    <xf numFmtId="0" fontId="1" fillId="0" borderId="20" xfId="0" applyNumberFormat="1" applyFont="1" applyBorder="1" applyAlignment="1">
      <alignment horizontal="left" vertical="top"/>
    </xf>
    <xf numFmtId="164" fontId="2" fillId="6" borderId="9" xfId="0" applyFont="1" applyFill="1" applyBorder="1" applyAlignment="1">
      <alignment horizontal="left" vertical="top" wrapText="1"/>
    </xf>
    <xf numFmtId="2" fontId="1" fillId="6" borderId="6" xfId="0" applyNumberFormat="1" applyFont="1" applyFill="1" applyBorder="1" applyAlignment="1">
      <alignment horizontal="center" vertical="top"/>
    </xf>
    <xf numFmtId="164" fontId="2" fillId="6" borderId="6" xfId="0" applyFont="1" applyFill="1" applyBorder="1" applyAlignment="1">
      <alignment vertical="top"/>
    </xf>
    <xf numFmtId="0" fontId="2" fillId="6" borderId="6" xfId="0" applyNumberFormat="1" applyFont="1" applyFill="1" applyBorder="1" applyAlignment="1">
      <alignment horizontal="center" vertical="top"/>
    </xf>
    <xf numFmtId="165" fontId="2" fillId="6" borderId="9" xfId="0" applyNumberFormat="1" applyFont="1" applyFill="1" applyBorder="1" applyAlignment="1">
      <alignment vertical="top"/>
    </xf>
    <xf numFmtId="164" fontId="3" fillId="0" borderId="8" xfId="0" applyFont="1" applyBorder="1"/>
    <xf numFmtId="0" fontId="2" fillId="0" borderId="7" xfId="0" applyNumberFormat="1" applyFont="1" applyBorder="1" applyAlignment="1">
      <alignment horizontal="center" vertical="top"/>
    </xf>
    <xf numFmtId="0" fontId="29" fillId="4" borderId="1" xfId="0" applyNumberFormat="1" applyFont="1" applyFill="1" applyBorder="1" applyAlignment="1">
      <alignment horizontal="left" vertical="top"/>
    </xf>
    <xf numFmtId="2" fontId="29" fillId="0" borderId="8" xfId="0" applyNumberFormat="1" applyFont="1" applyBorder="1" applyAlignment="1">
      <alignment horizontal="center" vertical="top"/>
    </xf>
    <xf numFmtId="164" fontId="30" fillId="0" borderId="8" xfId="0" applyFont="1" applyBorder="1" applyAlignment="1">
      <alignment horizontal="left" vertical="top" wrapText="1"/>
    </xf>
    <xf numFmtId="164" fontId="30" fillId="0" borderId="8" xfId="0" applyFont="1" applyBorder="1" applyAlignment="1">
      <alignment vertical="top"/>
    </xf>
    <xf numFmtId="0" fontId="30" fillId="0" borderId="8" xfId="0" applyNumberFormat="1" applyFont="1" applyBorder="1" applyAlignment="1">
      <alignment horizontal="center" vertical="top"/>
    </xf>
    <xf numFmtId="165" fontId="30" fillId="0" borderId="3" xfId="0" applyNumberFormat="1" applyFont="1" applyBorder="1" applyAlignment="1">
      <alignment vertical="top"/>
    </xf>
    <xf numFmtId="0" fontId="29" fillId="0" borderId="1" xfId="0" applyNumberFormat="1" applyFont="1" applyBorder="1" applyAlignment="1">
      <alignment horizontal="left" vertical="top"/>
    </xf>
    <xf numFmtId="2" fontId="29" fillId="0" borderId="1" xfId="0" applyNumberFormat="1" applyFont="1" applyBorder="1" applyAlignment="1">
      <alignment horizontal="center" vertical="top"/>
    </xf>
    <xf numFmtId="164" fontId="30" fillId="0" borderId="1" xfId="0" applyFont="1" applyBorder="1" applyAlignment="1">
      <alignment horizontal="left" vertical="top" wrapText="1"/>
    </xf>
    <xf numFmtId="164" fontId="30" fillId="0" borderId="1" xfId="0" applyFont="1" applyBorder="1" applyAlignment="1">
      <alignment vertical="top"/>
    </xf>
    <xf numFmtId="0" fontId="30" fillId="0" borderId="1" xfId="0" applyNumberFormat="1" applyFont="1" applyBorder="1" applyAlignment="1">
      <alignment horizontal="center" vertical="top"/>
    </xf>
    <xf numFmtId="164" fontId="29" fillId="4" borderId="1" xfId="0" applyFont="1" applyFill="1" applyBorder="1" applyAlignment="1">
      <alignment horizontal="center" vertical="top"/>
    </xf>
    <xf numFmtId="0" fontId="30" fillId="4" borderId="5" xfId="0" applyNumberFormat="1" applyFont="1" applyFill="1" applyBorder="1" applyAlignment="1">
      <alignment horizontal="center" vertical="top"/>
    </xf>
    <xf numFmtId="0" fontId="30" fillId="4" borderId="1" xfId="0" applyNumberFormat="1" applyFont="1" applyFill="1" applyBorder="1" applyAlignment="1">
      <alignment horizontal="center" vertical="top"/>
    </xf>
    <xf numFmtId="0" fontId="30" fillId="0" borderId="3" xfId="0" applyNumberFormat="1" applyFont="1" applyBorder="1" applyAlignment="1">
      <alignment horizontal="center" vertical="top"/>
    </xf>
    <xf numFmtId="2" fontId="29" fillId="0" borderId="3" xfId="0" applyNumberFormat="1" applyFont="1" applyBorder="1" applyAlignment="1">
      <alignment horizontal="center" vertical="top"/>
    </xf>
    <xf numFmtId="2" fontId="30" fillId="0" borderId="3" xfId="0" applyNumberFormat="1" applyFont="1" applyBorder="1" applyAlignment="1">
      <alignment vertical="top" wrapText="1"/>
    </xf>
    <xf numFmtId="164" fontId="30" fillId="0" borderId="2" xfId="0" applyFont="1" applyBorder="1" applyAlignment="1">
      <alignment vertical="top"/>
    </xf>
    <xf numFmtId="165" fontId="30" fillId="4" borderId="1" xfId="0" applyNumberFormat="1" applyFont="1" applyFill="1" applyBorder="1" applyAlignment="1">
      <alignment vertical="top"/>
    </xf>
    <xf numFmtId="2" fontId="29" fillId="0" borderId="2" xfId="0" applyNumberFormat="1" applyFont="1" applyBorder="1" applyAlignment="1">
      <alignment horizontal="center" vertical="top"/>
    </xf>
    <xf numFmtId="2" fontId="30" fillId="0" borderId="1" xfId="0" applyNumberFormat="1" applyFont="1" applyBorder="1" applyAlignment="1">
      <alignment horizontal="left" vertical="top" wrapText="1"/>
    </xf>
    <xf numFmtId="2" fontId="30" fillId="0" borderId="1" xfId="0" applyNumberFormat="1" applyFont="1" applyBorder="1" applyAlignment="1">
      <alignment vertical="top"/>
    </xf>
    <xf numFmtId="0" fontId="30" fillId="4" borderId="6" xfId="0" applyNumberFormat="1" applyFont="1" applyFill="1" applyBorder="1" applyAlignment="1">
      <alignment horizontal="center" vertical="top"/>
    </xf>
    <xf numFmtId="0" fontId="29" fillId="3" borderId="1" xfId="0" applyNumberFormat="1" applyFont="1" applyFill="1" applyBorder="1" applyAlignment="1">
      <alignment horizontal="left" vertical="top"/>
    </xf>
    <xf numFmtId="2" fontId="29" fillId="3" borderId="6" xfId="0" applyNumberFormat="1" applyFont="1" applyFill="1" applyBorder="1" applyAlignment="1">
      <alignment horizontal="center" vertical="top"/>
    </xf>
    <xf numFmtId="2" fontId="30" fillId="3" borderId="1" xfId="0" applyNumberFormat="1" applyFont="1" applyFill="1" applyBorder="1" applyAlignment="1">
      <alignment horizontal="left" vertical="top" wrapText="1"/>
    </xf>
    <xf numFmtId="2" fontId="30" fillId="3" borderId="1" xfId="0" applyNumberFormat="1" applyFont="1" applyFill="1" applyBorder="1" applyAlignment="1">
      <alignment vertical="top"/>
    </xf>
    <xf numFmtId="0" fontId="30" fillId="3" borderId="1" xfId="0" applyNumberFormat="1" applyFont="1" applyFill="1" applyBorder="1" applyAlignment="1">
      <alignment horizontal="center" vertical="top"/>
    </xf>
    <xf numFmtId="165" fontId="30" fillId="3" borderId="1" xfId="0" applyNumberFormat="1" applyFont="1" applyFill="1" applyBorder="1" applyAlignment="1">
      <alignment vertical="top"/>
    </xf>
    <xf numFmtId="164" fontId="30" fillId="0" borderId="1" xfId="0" applyFont="1" applyBorder="1" applyAlignment="1">
      <alignment horizontal="left" vertical="top"/>
    </xf>
    <xf numFmtId="164" fontId="29" fillId="0" borderId="1" xfId="0" applyFont="1" applyBorder="1" applyAlignment="1">
      <alignment horizontal="center" vertical="top"/>
    </xf>
    <xf numFmtId="164" fontId="29" fillId="0" borderId="1" xfId="0" applyFont="1" applyBorder="1" applyAlignment="1">
      <alignment vertical="top" wrapText="1"/>
    </xf>
    <xf numFmtId="0" fontId="31" fillId="4" borderId="5" xfId="0" applyNumberFormat="1" applyFont="1" applyFill="1" applyBorder="1" applyAlignment="1">
      <alignment horizontal="left" vertical="top"/>
    </xf>
    <xf numFmtId="2" fontId="31" fillId="0" borderId="8" xfId="0" applyNumberFormat="1" applyFont="1" applyBorder="1" applyAlignment="1">
      <alignment horizontal="center" vertical="top"/>
    </xf>
    <xf numFmtId="164" fontId="31" fillId="0" borderId="8" xfId="0" applyFont="1" applyBorder="1" applyAlignment="1">
      <alignment horizontal="left" vertical="top" wrapText="1"/>
    </xf>
    <xf numFmtId="164" fontId="32" fillId="0" borderId="8" xfId="0" applyFont="1" applyBorder="1" applyAlignment="1">
      <alignment vertical="top"/>
    </xf>
    <xf numFmtId="0" fontId="33" fillId="0" borderId="8" xfId="0" applyNumberFormat="1" applyFont="1" applyBorder="1" applyAlignment="1">
      <alignment horizontal="center" vertical="top"/>
    </xf>
    <xf numFmtId="165" fontId="33" fillId="0" borderId="3" xfId="0" applyNumberFormat="1" applyFont="1" applyBorder="1" applyAlignment="1">
      <alignment vertical="top"/>
    </xf>
    <xf numFmtId="164" fontId="32" fillId="0" borderId="0" xfId="0" applyFont="1" applyAlignment="1">
      <alignment vertical="top"/>
    </xf>
    <xf numFmtId="164" fontId="34" fillId="0" borderId="0" xfId="0" applyFont="1"/>
    <xf numFmtId="167" fontId="1" fillId="0" borderId="1" xfId="0" applyNumberFormat="1" applyFont="1" applyBorder="1" applyAlignment="1">
      <alignment horizontal="left" vertical="top"/>
    </xf>
    <xf numFmtId="2" fontId="1" fillId="0" borderId="6" xfId="0" applyNumberFormat="1" applyFont="1" applyBorder="1" applyAlignment="1">
      <alignment horizontal="center" vertical="top"/>
    </xf>
    <xf numFmtId="164" fontId="30" fillId="0" borderId="0" xfId="0" applyFont="1" applyAlignment="1">
      <alignment vertical="top"/>
    </xf>
    <xf numFmtId="164" fontId="35" fillId="0" borderId="0" xfId="0" applyFont="1"/>
    <xf numFmtId="0" fontId="36" fillId="0" borderId="1" xfId="0" applyNumberFormat="1" applyFont="1" applyBorder="1" applyAlignment="1">
      <alignment horizontal="left" vertical="top"/>
    </xf>
    <xf numFmtId="2" fontId="36" fillId="0" borderId="7" xfId="0" applyNumberFormat="1" applyFont="1" applyBorder="1" applyAlignment="1">
      <alignment horizontal="center" vertical="top"/>
    </xf>
    <xf numFmtId="164" fontId="37" fillId="4" borderId="1" xfId="0" applyFont="1" applyFill="1" applyBorder="1" applyAlignment="1">
      <alignment horizontal="left" vertical="top" wrapText="1"/>
    </xf>
    <xf numFmtId="0" fontId="37" fillId="4" borderId="1" xfId="0" applyNumberFormat="1" applyFont="1" applyFill="1" applyBorder="1" applyAlignment="1">
      <alignment horizontal="center" vertical="top"/>
    </xf>
    <xf numFmtId="2" fontId="29" fillId="0" borderId="7" xfId="0" applyNumberFormat="1" applyFont="1" applyBorder="1" applyAlignment="1">
      <alignment horizontal="center" vertical="top"/>
    </xf>
    <xf numFmtId="164" fontId="38" fillId="4" borderId="1" xfId="0" applyFont="1" applyFill="1" applyBorder="1" applyAlignment="1">
      <alignment horizontal="left" vertical="top" wrapText="1"/>
    </xf>
    <xf numFmtId="0" fontId="38" fillId="4" borderId="1" xfId="0" applyNumberFormat="1" applyFont="1" applyFill="1" applyBorder="1" applyAlignment="1">
      <alignment horizontal="center" vertical="top"/>
    </xf>
    <xf numFmtId="164" fontId="39" fillId="4" borderId="1" xfId="0" applyFont="1" applyFill="1" applyBorder="1" applyAlignment="1">
      <alignment horizontal="left" vertical="top" wrapText="1"/>
    </xf>
    <xf numFmtId="165" fontId="39" fillId="0" borderId="3" xfId="0" applyNumberFormat="1" applyFont="1" applyBorder="1" applyAlignment="1">
      <alignment vertical="top"/>
    </xf>
    <xf numFmtId="0" fontId="40" fillId="0" borderId="3" xfId="0" applyNumberFormat="1" applyFont="1" applyBorder="1" applyAlignment="1">
      <alignment horizontal="left" vertical="top"/>
    </xf>
    <xf numFmtId="2" fontId="40" fillId="0" borderId="3" xfId="0" applyNumberFormat="1" applyFont="1" applyBorder="1" applyAlignment="1">
      <alignment horizontal="center" vertical="top"/>
    </xf>
    <xf numFmtId="164" fontId="33" fillId="0" borderId="3" xfId="0" applyFont="1" applyBorder="1" applyAlignment="1">
      <alignment horizontal="left" vertical="top" wrapText="1"/>
    </xf>
    <xf numFmtId="164" fontId="33" fillId="0" borderId="3" xfId="0" applyFont="1" applyBorder="1" applyAlignment="1">
      <alignment vertical="top"/>
    </xf>
    <xf numFmtId="0" fontId="33" fillId="0" borderId="3" xfId="0" applyNumberFormat="1" applyFont="1" applyBorder="1" applyAlignment="1">
      <alignment horizontal="center" vertical="top"/>
    </xf>
    <xf numFmtId="164" fontId="33" fillId="0" borderId="0" xfId="0" applyFont="1" applyAlignment="1">
      <alignment vertical="top"/>
    </xf>
    <xf numFmtId="164" fontId="41" fillId="0" borderId="0" xfId="0" applyFont="1"/>
  </cellXfs>
  <cellStyles count="44">
    <cellStyle name="20% - Accent1 2" xfId="20" xr:uid="{8A5EA462-5682-454E-AAB2-ED0D6B996D1E}"/>
    <cellStyle name="20% - Accent2 2" xfId="24" xr:uid="{DC651856-730A-45D9-9A0F-B8289A378BCE}"/>
    <cellStyle name="20% - Accent3 2" xfId="28" xr:uid="{79A00593-7044-43DA-BE60-023A99B35462}"/>
    <cellStyle name="20% - Accent4 2" xfId="32" xr:uid="{D8F3A699-80A9-433D-BB76-2A290AAFAA3D}"/>
    <cellStyle name="20% - Accent5 2" xfId="36" xr:uid="{C13FEDF6-864E-48CC-A0A3-C86711086D7B}"/>
    <cellStyle name="20% - Accent6 2" xfId="40" xr:uid="{59E18A55-264C-4307-BDB3-E7D825AB8C74}"/>
    <cellStyle name="40% - Accent1 2" xfId="21" xr:uid="{39E7DD45-5876-46AD-9025-8CB429FC80DE}"/>
    <cellStyle name="40% - Accent2 2" xfId="25" xr:uid="{F849C19C-8DB6-4252-A0AF-6A9D4E05551A}"/>
    <cellStyle name="40% - Accent3 2" xfId="29" xr:uid="{322964AB-24C2-4AA3-86E5-5D8C3AE46FC4}"/>
    <cellStyle name="40% - Accent4 2" xfId="33" xr:uid="{7735CE94-B9D1-4DA2-B47F-2962ABF4ACED}"/>
    <cellStyle name="40% - Accent5 2" xfId="37" xr:uid="{7DE7597A-A021-41AD-87CA-4BBD412890C3}"/>
    <cellStyle name="40% - Accent6 2" xfId="41" xr:uid="{8020CD63-1907-468D-8288-E086E142EB10}"/>
    <cellStyle name="60% - Accent1 2" xfId="22" xr:uid="{228C5929-DBE1-468A-872C-574BC1CB89DB}"/>
    <cellStyle name="60% - Accent2 2" xfId="26" xr:uid="{E7C39602-6C5D-43FB-90BB-19C8FF697E56}"/>
    <cellStyle name="60% - Accent3 2" xfId="30" xr:uid="{6E6F7B17-C0E9-4304-97CC-6ED0B385E688}"/>
    <cellStyle name="60% - Accent4 2" xfId="34" xr:uid="{DFEF8702-9EE7-4CE7-909E-7FBE812AABE0}"/>
    <cellStyle name="60% - Accent5 2" xfId="38" xr:uid="{85B26BCB-F08C-47F9-BB47-78F89A035916}"/>
    <cellStyle name="60% - Accent6 2" xfId="42" xr:uid="{17948F65-BA74-47F7-94DD-48B544957182}"/>
    <cellStyle name="Accent1 2" xfId="19" xr:uid="{8C1BB25C-1936-48E7-A143-D9EE20631024}"/>
    <cellStyle name="Accent2 2" xfId="23" xr:uid="{9144E364-B4A2-4FB0-BC39-AC920FE8E972}"/>
    <cellStyle name="Accent3 2" xfId="27" xr:uid="{7F9E4026-30A8-483F-852E-F9D4B61003CC}"/>
    <cellStyle name="Accent4 2" xfId="31" xr:uid="{4C46B5C5-6910-43BB-BCEA-24CC80FF22DD}"/>
    <cellStyle name="Accent5 2" xfId="35" xr:uid="{37E913EC-95E6-41D5-A269-7E7AB20F3D64}"/>
    <cellStyle name="Accent6 2" xfId="39" xr:uid="{068D6040-8CAB-4584-AC79-460784DB2561}"/>
    <cellStyle name="Bad 2" xfId="8" xr:uid="{27E41AAB-588C-499B-8221-A8D8475E8557}"/>
    <cellStyle name="Calculation 2" xfId="12" xr:uid="{3C7153D7-9A3F-4939-AB6B-2E6E9574FC19}"/>
    <cellStyle name="cf1" xfId="43" xr:uid="{7740B02C-3518-4F77-80F9-B3133FCB3CCD}"/>
    <cellStyle name="Check Cell 2" xfId="14" xr:uid="{D9BAAC6E-7694-44AB-8855-CA539E7678C0}"/>
    <cellStyle name="Explanatory Text 2" xfId="17" xr:uid="{C49BFF88-8B63-4A32-81D0-B4648BAD2BAA}"/>
    <cellStyle name="Good 2" xfId="7" xr:uid="{BFCE3EFB-AAB4-4267-A2A9-C77C209E3ACC}"/>
    <cellStyle name="Heading 1 2" xfId="3" xr:uid="{2ABA3A4F-6432-4DAD-8030-1F72B1369710}"/>
    <cellStyle name="Heading 2 2" xfId="4" xr:uid="{6A329B48-73DE-4BC2-A701-280764E8F8A2}"/>
    <cellStyle name="Heading 3 2" xfId="5" xr:uid="{55F22EB1-398F-4F4A-AABF-986B56F873B2}"/>
    <cellStyle name="Heading 4 2" xfId="6" xr:uid="{CCFC418F-F08D-47E5-B73D-93BC5BA773B6}"/>
    <cellStyle name="Input 2" xfId="10" xr:uid="{5B7199C5-559C-4453-8D60-7409949CD702}"/>
    <cellStyle name="Linked Cell 2" xfId="13" xr:uid="{2075840C-29DD-48C2-A673-BC6B3784D320}"/>
    <cellStyle name="Neutral 2" xfId="9" xr:uid="{3245221A-9443-48EA-9F4E-EF751D809FCC}"/>
    <cellStyle name="Normal" xfId="0" builtinId="0"/>
    <cellStyle name="Normal 2" xfId="1" xr:uid="{E0E57900-49AE-49FF-9E85-A613EAE6D75F}"/>
    <cellStyle name="Note 2" xfId="16" xr:uid="{87085758-9019-4A7E-B615-148FEC5F046E}"/>
    <cellStyle name="Output 2" xfId="11" xr:uid="{8996CA05-2306-4A72-B189-5D162EE13C1E}"/>
    <cellStyle name="Title 2" xfId="2" xr:uid="{609E00D4-1C5F-4A94-AC10-3F9B876539FE}"/>
    <cellStyle name="Total 2" xfId="18" xr:uid="{52429331-FE25-4ABD-97EE-BA1F61A30986}"/>
    <cellStyle name="Warning Text 2" xfId="15" xr:uid="{C47618DB-5122-4541-86F4-3332A2360443}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urier New"/>
        <a:ea typeface="Courier New"/>
        <a:cs typeface="Courier New"/>
      </a:majorFont>
      <a:minorFont>
        <a:latin typeface="Courier New"/>
        <a:ea typeface="Courier New"/>
        <a:cs typeface="Courier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49"/>
  <sheetViews>
    <sheetView tabSelected="1" topLeftCell="A80" zoomScale="120" zoomScaleNormal="120" workbookViewId="0">
      <selection activeCell="C47" sqref="C47"/>
    </sheetView>
  </sheetViews>
  <sheetFormatPr defaultColWidth="10.09765625" defaultRowHeight="13.5" x14ac:dyDescent="0.25"/>
  <cols>
    <col min="1" max="1" width="5.69921875" style="86" customWidth="1"/>
    <col min="2" max="2" width="3.69921875" style="5" customWidth="1"/>
    <col min="3" max="3" width="41" style="5" customWidth="1"/>
    <col min="4" max="4" width="9.09765625" style="5" customWidth="1"/>
    <col min="5" max="5" width="3.09765625" style="66" customWidth="1"/>
    <col min="6" max="6" width="8.5" style="5" customWidth="1"/>
    <col min="7" max="21" width="9.8984375" style="5" customWidth="1"/>
    <col min="22" max="16384" width="10.09765625" style="5"/>
  </cols>
  <sheetData>
    <row r="1" spans="1:21" ht="25.5" x14ac:dyDescent="0.25">
      <c r="A1" s="67" t="s">
        <v>154</v>
      </c>
      <c r="B1" s="1"/>
      <c r="C1" s="2" t="s">
        <v>133</v>
      </c>
      <c r="D1" s="3"/>
      <c r="E1" s="55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5.5" x14ac:dyDescent="0.25">
      <c r="A2" s="67"/>
      <c r="B2" s="1"/>
      <c r="C2" s="2" t="s">
        <v>64</v>
      </c>
      <c r="D2" s="3"/>
      <c r="E2" s="55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67"/>
      <c r="B3" s="1"/>
      <c r="C3" s="6"/>
      <c r="D3" s="3"/>
      <c r="E3" s="55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5.5" x14ac:dyDescent="0.25">
      <c r="A4" s="67" t="s">
        <v>0</v>
      </c>
      <c r="B4" s="1" t="s">
        <v>1</v>
      </c>
      <c r="C4" s="6" t="s">
        <v>2</v>
      </c>
      <c r="D4" s="3"/>
      <c r="E4" s="55" t="s">
        <v>1</v>
      </c>
      <c r="F4" s="7" t="s">
        <v>1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x14ac:dyDescent="0.25">
      <c r="A5" s="79"/>
      <c r="B5" s="8"/>
      <c r="C5" s="9" t="s">
        <v>3</v>
      </c>
      <c r="D5" s="10"/>
      <c r="E5" s="56"/>
      <c r="F5" s="10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x14ac:dyDescent="0.25">
      <c r="A6" s="80"/>
      <c r="B6" s="11"/>
      <c r="C6" s="12" t="s">
        <v>4</v>
      </c>
      <c r="D6" s="13"/>
      <c r="E6" s="57"/>
      <c r="F6" s="1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67"/>
      <c r="B7" s="1"/>
      <c r="C7" s="6"/>
      <c r="D7" s="3"/>
      <c r="E7" s="55"/>
      <c r="F7" s="7"/>
      <c r="G7" s="16"/>
      <c r="H7" s="15"/>
      <c r="I7" s="15"/>
      <c r="J7" s="15"/>
      <c r="K7" s="15"/>
      <c r="L7" s="15"/>
      <c r="M7" s="16"/>
      <c r="N7" s="15"/>
      <c r="O7" s="15"/>
      <c r="P7" s="15"/>
      <c r="Q7" s="15"/>
      <c r="R7" s="15"/>
      <c r="S7" s="16"/>
      <c r="T7" s="15"/>
      <c r="U7" s="15"/>
    </row>
    <row r="8" spans="1:21" x14ac:dyDescent="0.25">
      <c r="A8" s="67">
        <f>1</f>
        <v>1</v>
      </c>
      <c r="B8" s="17"/>
      <c r="C8" s="18" t="s">
        <v>5</v>
      </c>
      <c r="D8" s="19" t="s">
        <v>6</v>
      </c>
      <c r="E8" s="58">
        <v>1</v>
      </c>
      <c r="F8" s="20">
        <f>TIME(13,0,0)</f>
        <v>0.54166666666666663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x14ac:dyDescent="0.25">
      <c r="A9" s="81">
        <f>A8+0.01</f>
        <v>1.01</v>
      </c>
      <c r="B9" s="21" t="s">
        <v>9</v>
      </c>
      <c r="C9" s="30" t="s">
        <v>65</v>
      </c>
      <c r="D9" s="23" t="s">
        <v>63</v>
      </c>
      <c r="E9" s="59">
        <v>2</v>
      </c>
      <c r="F9" s="24">
        <f>F8+TIME(0,E8,0)</f>
        <v>0.54236111111111107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x14ac:dyDescent="0.25">
      <c r="A10" s="81">
        <f>2</f>
        <v>2</v>
      </c>
      <c r="B10" s="21" t="s">
        <v>7</v>
      </c>
      <c r="C10" s="30" t="s">
        <v>8</v>
      </c>
      <c r="D10" s="19" t="s">
        <v>6</v>
      </c>
      <c r="E10" s="59">
        <v>5</v>
      </c>
      <c r="F10" s="24">
        <f t="shared" ref="F10:F44" si="0">F9+TIME(0,E9,0)</f>
        <v>0.54374999999999996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5.5" x14ac:dyDescent="0.25">
      <c r="A11" s="82">
        <v>2.0099999999999998</v>
      </c>
      <c r="B11" s="25" t="s">
        <v>9</v>
      </c>
      <c r="C11" s="30" t="s">
        <v>10</v>
      </c>
      <c r="D11" s="19" t="s">
        <v>6</v>
      </c>
      <c r="E11" s="60">
        <v>2</v>
      </c>
      <c r="F11" s="24">
        <f t="shared" si="0"/>
        <v>0.54722222222222217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4.25" x14ac:dyDescent="0.25">
      <c r="A12" s="83">
        <f>3</f>
        <v>3</v>
      </c>
      <c r="B12" s="27" t="s">
        <v>9</v>
      </c>
      <c r="C12" s="77" t="s">
        <v>11</v>
      </c>
      <c r="D12" s="28" t="s">
        <v>6</v>
      </c>
      <c r="E12" s="61">
        <v>5</v>
      </c>
      <c r="F12" s="24">
        <f t="shared" si="0"/>
        <v>0.54861111111111105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5.5" x14ac:dyDescent="0.25">
      <c r="A13" s="82">
        <f>A12+0.01</f>
        <v>3.01</v>
      </c>
      <c r="B13" s="27" t="s">
        <v>7</v>
      </c>
      <c r="C13" s="30" t="s">
        <v>106</v>
      </c>
      <c r="D13" s="28" t="s">
        <v>6</v>
      </c>
      <c r="E13" s="61">
        <v>10</v>
      </c>
      <c r="F13" s="24">
        <f t="shared" si="0"/>
        <v>0.55208333333333326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x14ac:dyDescent="0.25">
      <c r="A14" s="82">
        <v>3.0190000000000001</v>
      </c>
      <c r="B14" s="27" t="s">
        <v>9</v>
      </c>
      <c r="C14" s="30" t="s">
        <v>148</v>
      </c>
      <c r="D14" s="28" t="s">
        <v>6</v>
      </c>
      <c r="E14" s="61">
        <v>5</v>
      </c>
      <c r="F14" s="24">
        <f t="shared" si="0"/>
        <v>0.55902777777777768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x14ac:dyDescent="0.25">
      <c r="A15" s="82">
        <f>A13+0.01</f>
        <v>3.0199999999999996</v>
      </c>
      <c r="B15" s="27" t="s">
        <v>9</v>
      </c>
      <c r="C15" s="30" t="s">
        <v>107</v>
      </c>
      <c r="D15" s="28" t="s">
        <v>6</v>
      </c>
      <c r="E15" s="61">
        <v>5</v>
      </c>
      <c r="F15" s="24">
        <f t="shared" si="0"/>
        <v>0.56249999999999989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s="110" customFormat="1" x14ac:dyDescent="0.25">
      <c r="A16" s="121">
        <f t="shared" ref="A16" si="1">A15+0.01</f>
        <v>3.0299999999999994</v>
      </c>
      <c r="B16" s="122"/>
      <c r="C16" s="123" t="s">
        <v>119</v>
      </c>
      <c r="D16" s="124" t="s">
        <v>116</v>
      </c>
      <c r="E16" s="125"/>
      <c r="F16" s="126">
        <f t="shared" si="0"/>
        <v>0.5659722222222221</v>
      </c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</row>
    <row r="17" spans="1:21" s="160" customFormat="1" ht="18.75" x14ac:dyDescent="0.3">
      <c r="A17" s="153"/>
      <c r="B17" s="154"/>
      <c r="C17" s="155" t="s">
        <v>147</v>
      </c>
      <c r="D17" s="156"/>
      <c r="E17" s="157">
        <v>5</v>
      </c>
      <c r="F17" s="158">
        <f t="shared" si="0"/>
        <v>0.5659722222222221</v>
      </c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</row>
    <row r="18" spans="1:21" ht="14.25" x14ac:dyDescent="0.25">
      <c r="A18" s="83">
        <f>4</f>
        <v>4</v>
      </c>
      <c r="B18" s="27"/>
      <c r="C18" s="75" t="s">
        <v>12</v>
      </c>
      <c r="D18" s="29"/>
      <c r="E18" s="61"/>
      <c r="F18" s="24">
        <f t="shared" si="0"/>
        <v>0.56944444444444431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x14ac:dyDescent="0.25">
      <c r="A19" s="83">
        <f t="shared" ref="A19:A23" si="2">A18+0.01</f>
        <v>4.01</v>
      </c>
      <c r="B19" s="27" t="s">
        <v>9</v>
      </c>
      <c r="C19" s="30" t="s">
        <v>13</v>
      </c>
      <c r="D19" s="28" t="s">
        <v>14</v>
      </c>
      <c r="E19" s="61">
        <v>10</v>
      </c>
      <c r="F19" s="24">
        <f t="shared" si="0"/>
        <v>0.56944444444444431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127.5" x14ac:dyDescent="0.25">
      <c r="A20" s="99">
        <f>A19+0.001</f>
        <v>4.0110000000000001</v>
      </c>
      <c r="B20" s="100" t="s">
        <v>90</v>
      </c>
      <c r="C20" s="101" t="s">
        <v>99</v>
      </c>
      <c r="D20" s="102" t="s">
        <v>69</v>
      </c>
      <c r="E20" s="103">
        <v>0</v>
      </c>
      <c r="F20" s="73">
        <f t="shared" si="0"/>
        <v>0.57638888888888873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x14ac:dyDescent="0.25">
      <c r="A21" s="83">
        <f>A19+0.01</f>
        <v>4.0199999999999996</v>
      </c>
      <c r="B21" s="27" t="s">
        <v>7</v>
      </c>
      <c r="C21" s="30" t="s">
        <v>15</v>
      </c>
      <c r="D21" s="28" t="s">
        <v>16</v>
      </c>
      <c r="E21" s="61">
        <v>45</v>
      </c>
      <c r="F21" s="24">
        <f t="shared" si="0"/>
        <v>0.57638888888888873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x14ac:dyDescent="0.25">
      <c r="A22" s="84">
        <f t="shared" si="2"/>
        <v>4.0299999999999994</v>
      </c>
      <c r="B22" s="162" t="s">
        <v>9</v>
      </c>
      <c r="C22" s="31" t="s">
        <v>152</v>
      </c>
      <c r="D22" s="23" t="s">
        <v>17</v>
      </c>
      <c r="E22" s="62">
        <v>13</v>
      </c>
      <c r="F22" s="24">
        <f t="shared" si="0"/>
        <v>0.60763888888888873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x14ac:dyDescent="0.25">
      <c r="A23" s="67">
        <f t="shared" si="2"/>
        <v>4.0399999999999991</v>
      </c>
      <c r="B23" s="32" t="s">
        <v>7</v>
      </c>
      <c r="C23" s="33" t="s">
        <v>66</v>
      </c>
      <c r="D23" s="33" t="s">
        <v>18</v>
      </c>
      <c r="E23" s="63">
        <v>5</v>
      </c>
      <c r="F23" s="24">
        <f t="shared" si="0"/>
        <v>0.61666666666666647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x14ac:dyDescent="0.25">
      <c r="A24" s="67">
        <f>A23+0.01</f>
        <v>4.0499999999999989</v>
      </c>
      <c r="B24" s="108"/>
      <c r="C24" s="33" t="s">
        <v>100</v>
      </c>
      <c r="D24" s="33"/>
      <c r="E24" s="63"/>
      <c r="F24" s="24">
        <f t="shared" si="0"/>
        <v>0.62013888888888868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x14ac:dyDescent="0.25">
      <c r="A25" s="67">
        <f>A24+0.0001</f>
        <v>4.0500999999999987</v>
      </c>
      <c r="B25" s="108" t="s">
        <v>9</v>
      </c>
      <c r="C25" s="33" t="s">
        <v>21</v>
      </c>
      <c r="D25" s="33" t="s">
        <v>134</v>
      </c>
      <c r="E25" s="63">
        <v>3</v>
      </c>
      <c r="F25" s="24">
        <f t="shared" si="0"/>
        <v>0.62013888888888868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x14ac:dyDescent="0.25">
      <c r="A26" s="67">
        <f t="shared" ref="A26:A41" si="3">A25+0.0001</f>
        <v>4.0501999999999985</v>
      </c>
      <c r="B26" s="108" t="s">
        <v>9</v>
      </c>
      <c r="C26" s="33" t="s">
        <v>23</v>
      </c>
      <c r="D26" s="33" t="s">
        <v>135</v>
      </c>
      <c r="E26" s="63">
        <v>3</v>
      </c>
      <c r="F26" s="24">
        <f t="shared" si="0"/>
        <v>0.62222222222222201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x14ac:dyDescent="0.25">
      <c r="A27" s="67">
        <f t="shared" si="3"/>
        <v>4.0502999999999982</v>
      </c>
      <c r="B27" s="108" t="s">
        <v>9</v>
      </c>
      <c r="C27" s="33" t="s">
        <v>25</v>
      </c>
      <c r="D27" s="33" t="s">
        <v>136</v>
      </c>
      <c r="E27" s="63">
        <v>3</v>
      </c>
      <c r="F27" s="24">
        <f t="shared" si="0"/>
        <v>0.62430555555555534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x14ac:dyDescent="0.25">
      <c r="A28" s="67">
        <f t="shared" si="3"/>
        <v>4.050399999999998</v>
      </c>
      <c r="B28" s="108" t="s">
        <v>9</v>
      </c>
      <c r="C28" s="33" t="s">
        <v>27</v>
      </c>
      <c r="D28" s="33" t="s">
        <v>137</v>
      </c>
      <c r="E28" s="63">
        <v>3</v>
      </c>
      <c r="F28" s="24">
        <f t="shared" si="0"/>
        <v>0.62638888888888866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x14ac:dyDescent="0.25">
      <c r="A29" s="67">
        <f t="shared" si="3"/>
        <v>4.0504999999999978</v>
      </c>
      <c r="B29" s="108" t="s">
        <v>9</v>
      </c>
      <c r="C29" s="33" t="s">
        <v>111</v>
      </c>
      <c r="D29" s="33" t="s">
        <v>138</v>
      </c>
      <c r="E29" s="63">
        <v>3</v>
      </c>
      <c r="F29" s="24">
        <f t="shared" si="0"/>
        <v>0.62847222222222199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x14ac:dyDescent="0.25">
      <c r="A30" s="67">
        <f t="shared" si="3"/>
        <v>4.0505999999999975</v>
      </c>
      <c r="B30" s="108" t="s">
        <v>9</v>
      </c>
      <c r="C30" s="33" t="s">
        <v>33</v>
      </c>
      <c r="D30" s="33" t="s">
        <v>139</v>
      </c>
      <c r="E30" s="63">
        <v>3</v>
      </c>
      <c r="F30" s="24">
        <f t="shared" si="0"/>
        <v>0.63055555555555531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x14ac:dyDescent="0.25">
      <c r="A31" s="67">
        <f t="shared" si="3"/>
        <v>4.0506999999999973</v>
      </c>
      <c r="B31" s="108" t="s">
        <v>9</v>
      </c>
      <c r="C31" s="33" t="s">
        <v>29</v>
      </c>
      <c r="D31" s="33" t="s">
        <v>140</v>
      </c>
      <c r="E31" s="63">
        <v>3</v>
      </c>
      <c r="F31" s="24">
        <f t="shared" si="0"/>
        <v>0.63263888888888864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25">
      <c r="A32" s="165">
        <f t="shared" si="3"/>
        <v>4.0507999999999971</v>
      </c>
      <c r="B32" s="166"/>
      <c r="C32" s="167" t="s">
        <v>112</v>
      </c>
      <c r="D32" s="172" t="s">
        <v>141</v>
      </c>
      <c r="E32" s="168"/>
      <c r="F32" s="173">
        <f t="shared" si="0"/>
        <v>0.63472222222222197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x14ac:dyDescent="0.25">
      <c r="A33" s="165">
        <f t="shared" si="3"/>
        <v>4.0508999999999968</v>
      </c>
      <c r="B33" s="166"/>
      <c r="C33" s="167" t="s">
        <v>113</v>
      </c>
      <c r="D33" s="172" t="s">
        <v>142</v>
      </c>
      <c r="E33" s="168"/>
      <c r="F33" s="173">
        <f t="shared" si="0"/>
        <v>0.63472222222222197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67">
        <f t="shared" si="3"/>
        <v>4.0509999999999966</v>
      </c>
      <c r="B34" s="108" t="s">
        <v>9</v>
      </c>
      <c r="C34" s="33" t="s">
        <v>35</v>
      </c>
      <c r="D34" s="33" t="s">
        <v>138</v>
      </c>
      <c r="E34" s="63">
        <v>3</v>
      </c>
      <c r="F34" s="24">
        <f t="shared" si="0"/>
        <v>0.63472222222222197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67">
        <f t="shared" si="3"/>
        <v>4.0510999999999964</v>
      </c>
      <c r="B35" s="108" t="s">
        <v>9</v>
      </c>
      <c r="C35" s="33" t="s">
        <v>101</v>
      </c>
      <c r="D35" s="33" t="s">
        <v>143</v>
      </c>
      <c r="E35" s="63">
        <v>3</v>
      </c>
      <c r="F35" s="24">
        <f t="shared" si="0"/>
        <v>0.63680555555555529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67">
        <f t="shared" si="3"/>
        <v>4.0511999999999961</v>
      </c>
      <c r="B36" s="108" t="s">
        <v>9</v>
      </c>
      <c r="C36" s="33" t="s">
        <v>103</v>
      </c>
      <c r="D36" s="33" t="s">
        <v>144</v>
      </c>
      <c r="E36" s="63">
        <v>3</v>
      </c>
      <c r="F36" s="24">
        <f t="shared" si="0"/>
        <v>0.63888888888888862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67">
        <f t="shared" si="3"/>
        <v>4.0512999999999959</v>
      </c>
      <c r="B37" s="108" t="s">
        <v>9</v>
      </c>
      <c r="C37" s="33" t="s">
        <v>104</v>
      </c>
      <c r="D37" s="33" t="s">
        <v>134</v>
      </c>
      <c r="E37" s="63">
        <v>3</v>
      </c>
      <c r="F37" s="24">
        <f t="shared" si="0"/>
        <v>0.64097222222222194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67">
        <f t="shared" si="3"/>
        <v>4.0513999999999957</v>
      </c>
      <c r="B38" s="108" t="s">
        <v>9</v>
      </c>
      <c r="C38" s="33" t="s">
        <v>105</v>
      </c>
      <c r="D38" s="33" t="s">
        <v>144</v>
      </c>
      <c r="E38" s="63">
        <v>3</v>
      </c>
      <c r="F38" s="24">
        <f t="shared" si="0"/>
        <v>0.64305555555555527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67">
        <f t="shared" si="3"/>
        <v>4.0514999999999954</v>
      </c>
      <c r="B39" s="108" t="s">
        <v>9</v>
      </c>
      <c r="C39" s="33" t="s">
        <v>102</v>
      </c>
      <c r="D39" s="33" t="s">
        <v>140</v>
      </c>
      <c r="E39" s="63">
        <v>3</v>
      </c>
      <c r="F39" s="24">
        <f t="shared" si="0"/>
        <v>0.6451388888888886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67">
        <f t="shared" si="3"/>
        <v>4.0515999999999952</v>
      </c>
      <c r="B40" s="108" t="s">
        <v>9</v>
      </c>
      <c r="C40" s="33" t="s">
        <v>114</v>
      </c>
      <c r="D40" s="33" t="s">
        <v>145</v>
      </c>
      <c r="E40" s="63">
        <v>3</v>
      </c>
      <c r="F40" s="24">
        <f t="shared" si="0"/>
        <v>0.64722222222222192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s="164" customFormat="1" x14ac:dyDescent="0.25">
      <c r="A41" s="127">
        <f t="shared" si="3"/>
        <v>4.051699999999995</v>
      </c>
      <c r="B41" s="169"/>
      <c r="C41" s="170" t="s">
        <v>118</v>
      </c>
      <c r="D41" s="170" t="s">
        <v>146</v>
      </c>
      <c r="E41" s="171"/>
      <c r="F41" s="126">
        <f t="shared" si="0"/>
        <v>0.64930555555555525</v>
      </c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</row>
    <row r="42" spans="1:21" x14ac:dyDescent="0.25">
      <c r="A42" s="67">
        <v>4.0599999999999996</v>
      </c>
      <c r="B42" s="108" t="s">
        <v>7</v>
      </c>
      <c r="C42" s="33" t="s">
        <v>115</v>
      </c>
      <c r="D42" s="33" t="s">
        <v>116</v>
      </c>
      <c r="E42" s="63">
        <v>10</v>
      </c>
      <c r="F42" s="2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28.5" x14ac:dyDescent="0.25">
      <c r="A43" s="67">
        <v>5</v>
      </c>
      <c r="B43" s="1"/>
      <c r="C43" s="76" t="s">
        <v>19</v>
      </c>
      <c r="D43" s="3"/>
      <c r="E43" s="58"/>
      <c r="F43" s="24">
        <f>F40+TIME(0,E40,0)</f>
        <v>0.64930555555555525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127">
        <v>5.01</v>
      </c>
      <c r="B44" s="128"/>
      <c r="C44" s="129" t="s">
        <v>29</v>
      </c>
      <c r="D44" s="130" t="s">
        <v>30</v>
      </c>
      <c r="E44" s="131"/>
      <c r="F44" s="126">
        <f t="shared" si="0"/>
        <v>0.64930555555555525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67">
        <v>5.0199999999999996</v>
      </c>
      <c r="C45" s="34" t="s">
        <v>21</v>
      </c>
      <c r="D45" s="35"/>
      <c r="E45" s="58"/>
      <c r="F45" s="24">
        <f t="shared" ref="F45:F128" si="4">F44+TIME(0,E44,0)</f>
        <v>0.64930555555555525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127.5" x14ac:dyDescent="0.25">
      <c r="A46" s="161">
        <f>A45+0.0001</f>
        <v>5.0200999999999993</v>
      </c>
      <c r="B46" s="17" t="s">
        <v>20</v>
      </c>
      <c r="C46" s="34" t="s">
        <v>88</v>
      </c>
      <c r="D46" s="35" t="s">
        <v>22</v>
      </c>
      <c r="E46" s="58">
        <v>5</v>
      </c>
      <c r="F46" s="24">
        <f t="shared" si="4"/>
        <v>0.64930555555555525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27.5" x14ac:dyDescent="0.25">
      <c r="A47" s="161">
        <f t="shared" ref="A47:A57" si="5">A46+0.0001</f>
        <v>5.0201999999999991</v>
      </c>
      <c r="B47" s="17" t="s">
        <v>20</v>
      </c>
      <c r="C47" s="34" t="s">
        <v>150</v>
      </c>
      <c r="D47" s="35" t="s">
        <v>22</v>
      </c>
      <c r="E47" s="58">
        <v>3</v>
      </c>
      <c r="F47" s="24">
        <f t="shared" si="4"/>
        <v>0.65277777777777746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27.5" x14ac:dyDescent="0.25">
      <c r="A48" s="161">
        <f t="shared" si="5"/>
        <v>5.0202999999999989</v>
      </c>
      <c r="B48" s="17" t="s">
        <v>20</v>
      </c>
      <c r="C48" s="34" t="s">
        <v>149</v>
      </c>
      <c r="D48" s="35" t="s">
        <v>22</v>
      </c>
      <c r="E48" s="58">
        <v>3</v>
      </c>
      <c r="F48" s="24">
        <f t="shared" si="4"/>
        <v>0.65486111111111078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127.5" x14ac:dyDescent="0.25">
      <c r="A49" s="161">
        <f t="shared" si="5"/>
        <v>5.0203999999999986</v>
      </c>
      <c r="B49" s="17" t="s">
        <v>20</v>
      </c>
      <c r="C49" s="34" t="s">
        <v>87</v>
      </c>
      <c r="D49" s="35" t="s">
        <v>22</v>
      </c>
      <c r="E49" s="58">
        <v>3</v>
      </c>
      <c r="F49" s="24">
        <f t="shared" si="4"/>
        <v>0.65694444444444411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114.75" x14ac:dyDescent="0.25">
      <c r="A50" s="161">
        <f t="shared" si="5"/>
        <v>5.0204999999999984</v>
      </c>
      <c r="B50" s="17" t="s">
        <v>20</v>
      </c>
      <c r="C50" s="34" t="s">
        <v>86</v>
      </c>
      <c r="D50" s="35" t="s">
        <v>22</v>
      </c>
      <c r="E50" s="58">
        <v>3</v>
      </c>
      <c r="F50" s="24">
        <f t="shared" si="4"/>
        <v>0.65902777777777743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114.75" x14ac:dyDescent="0.25">
      <c r="A51" s="161">
        <f t="shared" si="5"/>
        <v>5.0205999999999982</v>
      </c>
      <c r="B51" s="17" t="s">
        <v>20</v>
      </c>
      <c r="C51" s="34" t="s">
        <v>85</v>
      </c>
      <c r="D51" s="35" t="s">
        <v>22</v>
      </c>
      <c r="E51" s="58">
        <v>3</v>
      </c>
      <c r="F51" s="24">
        <f t="shared" si="4"/>
        <v>0.66111111111111076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114.75" x14ac:dyDescent="0.25">
      <c r="A52" s="161">
        <f t="shared" si="5"/>
        <v>5.0206999999999979</v>
      </c>
      <c r="B52" s="17" t="s">
        <v>20</v>
      </c>
      <c r="C52" s="34" t="s">
        <v>84</v>
      </c>
      <c r="D52" s="35" t="s">
        <v>22</v>
      </c>
      <c r="E52" s="58">
        <v>3</v>
      </c>
      <c r="F52" s="24">
        <f t="shared" si="4"/>
        <v>0.66319444444444409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102" x14ac:dyDescent="0.25">
      <c r="A53" s="68">
        <f t="shared" si="5"/>
        <v>5.0207999999999977</v>
      </c>
      <c r="B53" s="69" t="s">
        <v>75</v>
      </c>
      <c r="C53" s="70" t="s">
        <v>83</v>
      </c>
      <c r="D53" s="71" t="s">
        <v>22</v>
      </c>
      <c r="E53" s="72">
        <v>0</v>
      </c>
      <c r="F53" s="73">
        <f t="shared" si="4"/>
        <v>0.66527777777777741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102" x14ac:dyDescent="0.25">
      <c r="A54" s="68">
        <f t="shared" si="5"/>
        <v>5.0208999999999975</v>
      </c>
      <c r="B54" s="69" t="s">
        <v>75</v>
      </c>
      <c r="C54" s="70" t="s">
        <v>82</v>
      </c>
      <c r="D54" s="71" t="s">
        <v>22</v>
      </c>
      <c r="E54" s="72">
        <v>0</v>
      </c>
      <c r="F54" s="73">
        <f t="shared" si="4"/>
        <v>0.66527777777777741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102" x14ac:dyDescent="0.25">
      <c r="A55" s="68">
        <f t="shared" si="5"/>
        <v>5.0209999999999972</v>
      </c>
      <c r="B55" s="69" t="s">
        <v>75</v>
      </c>
      <c r="C55" s="70" t="s">
        <v>81</v>
      </c>
      <c r="D55" s="71" t="s">
        <v>22</v>
      </c>
      <c r="E55" s="72">
        <v>0</v>
      </c>
      <c r="F55" s="73">
        <f t="shared" si="4"/>
        <v>0.66527777777777741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89.25" x14ac:dyDescent="0.25">
      <c r="A56" s="68">
        <f t="shared" si="5"/>
        <v>5.021099999999997</v>
      </c>
      <c r="B56" s="69" t="s">
        <v>75</v>
      </c>
      <c r="C56" s="70" t="s">
        <v>80</v>
      </c>
      <c r="D56" s="71" t="s">
        <v>22</v>
      </c>
      <c r="E56" s="72">
        <v>0</v>
      </c>
      <c r="F56" s="73">
        <f t="shared" si="4"/>
        <v>0.66527777777777741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89.25" x14ac:dyDescent="0.25">
      <c r="A57" s="68">
        <f t="shared" si="5"/>
        <v>5.0211999999999968</v>
      </c>
      <c r="B57" s="69" t="s">
        <v>75</v>
      </c>
      <c r="C57" s="70" t="s">
        <v>79</v>
      </c>
      <c r="D57" s="71" t="s">
        <v>22</v>
      </c>
      <c r="E57" s="72">
        <v>0</v>
      </c>
      <c r="F57" s="73">
        <f t="shared" si="4"/>
        <v>0.66527777777777741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89.25" x14ac:dyDescent="0.25">
      <c r="A58" s="68">
        <f>A57+0.0001</f>
        <v>5.0212999999999965</v>
      </c>
      <c r="B58" s="69" t="s">
        <v>75</v>
      </c>
      <c r="C58" s="70" t="s">
        <v>78</v>
      </c>
      <c r="D58" s="71" t="s">
        <v>22</v>
      </c>
      <c r="E58" s="72">
        <v>0</v>
      </c>
      <c r="F58" s="73">
        <f t="shared" si="4"/>
        <v>0.66527777777777741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x14ac:dyDescent="0.25">
      <c r="A59" s="67">
        <f>A45+0.01</f>
        <v>5.0299999999999994</v>
      </c>
      <c r="B59" s="17"/>
      <c r="C59" s="34" t="s">
        <v>23</v>
      </c>
      <c r="D59" s="35"/>
      <c r="E59" s="58"/>
      <c r="F59" s="24">
        <f t="shared" si="4"/>
        <v>0.66527777777777741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25.5" x14ac:dyDescent="0.25">
      <c r="A60" s="67">
        <f>A59+0.001</f>
        <v>5.0309999999999997</v>
      </c>
      <c r="B60" s="17" t="s">
        <v>20</v>
      </c>
      <c r="C60" s="34" t="s">
        <v>121</v>
      </c>
      <c r="D60" s="35" t="s">
        <v>24</v>
      </c>
      <c r="E60" s="58">
        <v>3</v>
      </c>
      <c r="F60" s="24">
        <f t="shared" si="4"/>
        <v>0.66527777777777741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25.5" x14ac:dyDescent="0.25">
      <c r="A61" s="67">
        <f t="shared" ref="A61:A64" si="6">A60+0.001</f>
        <v>5.032</v>
      </c>
      <c r="B61" s="17" t="s">
        <v>20</v>
      </c>
      <c r="C61" s="34" t="s">
        <v>122</v>
      </c>
      <c r="D61" s="35" t="s">
        <v>24</v>
      </c>
      <c r="E61" s="58">
        <v>3</v>
      </c>
      <c r="F61" s="24">
        <f t="shared" si="4"/>
        <v>0.66736111111111074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25.5" x14ac:dyDescent="0.25">
      <c r="A62" s="67">
        <f t="shared" si="6"/>
        <v>5.0330000000000004</v>
      </c>
      <c r="B62" s="17" t="s">
        <v>20</v>
      </c>
      <c r="C62" s="34" t="s">
        <v>123</v>
      </c>
      <c r="D62" s="35" t="s">
        <v>24</v>
      </c>
      <c r="E62" s="58">
        <v>3</v>
      </c>
      <c r="F62" s="24">
        <f t="shared" si="4"/>
        <v>0.66944444444444406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127.5" x14ac:dyDescent="0.25">
      <c r="A63" s="78">
        <f t="shared" si="6"/>
        <v>5.0340000000000007</v>
      </c>
      <c r="B63" s="69" t="s">
        <v>75</v>
      </c>
      <c r="C63" s="70" t="s">
        <v>89</v>
      </c>
      <c r="D63" s="92" t="s">
        <v>24</v>
      </c>
      <c r="E63" s="72">
        <v>0</v>
      </c>
      <c r="F63" s="73">
        <f t="shared" si="4"/>
        <v>0.67152777777777739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x14ac:dyDescent="0.25">
      <c r="A64" s="67">
        <f t="shared" si="6"/>
        <v>5.035000000000001</v>
      </c>
      <c r="B64" s="17" t="s">
        <v>20</v>
      </c>
      <c r="C64" s="111" t="s">
        <v>129</v>
      </c>
      <c r="D64" s="28" t="s">
        <v>24</v>
      </c>
      <c r="E64" s="112">
        <v>5</v>
      </c>
      <c r="F64" s="24">
        <f t="shared" si="4"/>
        <v>0.67152777777777739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x14ac:dyDescent="0.25">
      <c r="A65" s="67">
        <f>A59+0.01</f>
        <v>5.0399999999999991</v>
      </c>
      <c r="B65" s="17"/>
      <c r="C65" s="34" t="s">
        <v>25</v>
      </c>
      <c r="E65" s="58"/>
      <c r="F65" s="24">
        <f>F63+TIME(0,E63,0)</f>
        <v>0.67152777777777739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s="180" customFormat="1" ht="25.5" x14ac:dyDescent="0.25">
      <c r="A66" s="174">
        <f>A65+0.001</f>
        <v>5.0409999999999995</v>
      </c>
      <c r="B66" s="175" t="s">
        <v>20</v>
      </c>
      <c r="C66" s="176" t="s">
        <v>153</v>
      </c>
      <c r="D66" s="177" t="s">
        <v>26</v>
      </c>
      <c r="E66" s="178">
        <v>5</v>
      </c>
      <c r="F66" s="158">
        <f t="shared" si="4"/>
        <v>0.67152777777777739</v>
      </c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</row>
    <row r="67" spans="1:21" ht="153" x14ac:dyDescent="0.25">
      <c r="A67" s="99">
        <f>A66+0.001</f>
        <v>5.0419999999999998</v>
      </c>
      <c r="B67" s="100" t="s">
        <v>75</v>
      </c>
      <c r="C67" s="101" t="s">
        <v>94</v>
      </c>
      <c r="D67" s="102" t="s">
        <v>26</v>
      </c>
      <c r="E67" s="103">
        <v>0</v>
      </c>
      <c r="F67" s="104">
        <f t="shared" si="4"/>
        <v>0.6749999999999996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x14ac:dyDescent="0.25">
      <c r="A68" s="83">
        <f t="shared" ref="A68" si="7">A65+0.01</f>
        <v>5.0499999999999989</v>
      </c>
      <c r="B68" s="27"/>
      <c r="C68" s="30" t="s">
        <v>27</v>
      </c>
      <c r="E68" s="61"/>
      <c r="F68" s="105">
        <f t="shared" si="4"/>
        <v>0.6749999999999996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102" x14ac:dyDescent="0.25">
      <c r="A69" s="99">
        <f>A68+0.001</f>
        <v>5.0509999999999993</v>
      </c>
      <c r="B69" s="100" t="s">
        <v>75</v>
      </c>
      <c r="C69" s="101" t="s">
        <v>124</v>
      </c>
      <c r="D69" s="102" t="s">
        <v>28</v>
      </c>
      <c r="E69" s="103">
        <v>0</v>
      </c>
      <c r="F69" s="104">
        <f t="shared" si="4"/>
        <v>0.6749999999999996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102" x14ac:dyDescent="0.25">
      <c r="A70" s="99">
        <f t="shared" ref="A70:A74" si="8">A69+0.001</f>
        <v>5.0519999999999996</v>
      </c>
      <c r="B70" s="100" t="s">
        <v>75</v>
      </c>
      <c r="C70" s="101" t="s">
        <v>97</v>
      </c>
      <c r="D70" s="102" t="s">
        <v>28</v>
      </c>
      <c r="E70" s="103">
        <v>0</v>
      </c>
      <c r="F70" s="104">
        <f t="shared" ref="F70:F76" si="9">F69+TIME(0,E69,0)</f>
        <v>0.6749999999999996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127.5" x14ac:dyDescent="0.25">
      <c r="A71" s="99">
        <f t="shared" si="8"/>
        <v>5.0529999999999999</v>
      </c>
      <c r="B71" s="100" t="s">
        <v>75</v>
      </c>
      <c r="C71" s="101" t="s">
        <v>98</v>
      </c>
      <c r="D71" s="102" t="s">
        <v>28</v>
      </c>
      <c r="E71" s="103">
        <v>0</v>
      </c>
      <c r="F71" s="104">
        <f t="shared" si="9"/>
        <v>0.6749999999999996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102" x14ac:dyDescent="0.25">
      <c r="A72" s="99">
        <f t="shared" si="8"/>
        <v>5.0540000000000003</v>
      </c>
      <c r="B72" s="100" t="s">
        <v>75</v>
      </c>
      <c r="C72" s="101" t="s">
        <v>125</v>
      </c>
      <c r="D72" s="102" t="s">
        <v>28</v>
      </c>
      <c r="E72" s="103">
        <v>0</v>
      </c>
      <c r="F72" s="104">
        <f t="shared" si="9"/>
        <v>0.6749999999999996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102" x14ac:dyDescent="0.25">
      <c r="A73" s="99">
        <f t="shared" si="8"/>
        <v>5.0550000000000006</v>
      </c>
      <c r="B73" s="100" t="s">
        <v>75</v>
      </c>
      <c r="C73" s="101" t="s">
        <v>126</v>
      </c>
      <c r="D73" s="102" t="s">
        <v>28</v>
      </c>
      <c r="E73" s="103">
        <v>0</v>
      </c>
      <c r="F73" s="104">
        <f t="shared" si="9"/>
        <v>0.6749999999999996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102" x14ac:dyDescent="0.25">
      <c r="A74" s="99">
        <f t="shared" si="8"/>
        <v>5.0560000000000009</v>
      </c>
      <c r="B74" s="100" t="s">
        <v>75</v>
      </c>
      <c r="C74" s="101" t="s">
        <v>127</v>
      </c>
      <c r="D74" s="102" t="s">
        <v>28</v>
      </c>
      <c r="E74" s="103">
        <v>0</v>
      </c>
      <c r="F74" s="104">
        <f t="shared" si="9"/>
        <v>0.6749999999999996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15.75" x14ac:dyDescent="0.25">
      <c r="A75" s="94"/>
      <c r="B75" s="95"/>
      <c r="C75" s="96" t="s">
        <v>31</v>
      </c>
      <c r="D75" s="97"/>
      <c r="E75" s="98">
        <v>20</v>
      </c>
      <c r="F75" s="105">
        <f t="shared" si="9"/>
        <v>0.6749999999999996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x14ac:dyDescent="0.25">
      <c r="A76" s="84">
        <v>6</v>
      </c>
      <c r="B76" s="87"/>
      <c r="C76" s="88" t="s">
        <v>32</v>
      </c>
      <c r="D76" s="89"/>
      <c r="E76" s="90"/>
      <c r="F76" s="105">
        <f t="shared" si="9"/>
        <v>0.68888888888888844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x14ac:dyDescent="0.25">
      <c r="A77" s="67">
        <f>6.01</f>
        <v>6.01</v>
      </c>
      <c r="B77" s="38"/>
      <c r="C77" s="34" t="s">
        <v>23</v>
      </c>
      <c r="D77" s="35"/>
      <c r="E77" s="64"/>
      <c r="F77" s="24">
        <f t="shared" si="4"/>
        <v>0.68888888888888844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114.75" x14ac:dyDescent="0.25">
      <c r="A78" s="78">
        <f>A77+0.001</f>
        <v>6.0110000000000001</v>
      </c>
      <c r="B78" s="106" t="s">
        <v>90</v>
      </c>
      <c r="C78" s="70" t="s">
        <v>132</v>
      </c>
      <c r="D78" s="71" t="s">
        <v>24</v>
      </c>
      <c r="E78" s="107">
        <v>0</v>
      </c>
      <c r="F78" s="73">
        <f t="shared" si="4"/>
        <v>0.68888888888888844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x14ac:dyDescent="0.25">
      <c r="A79" s="67">
        <f t="shared" ref="A79:A80" si="10">A78+0.001</f>
        <v>6.0120000000000005</v>
      </c>
      <c r="B79" s="1" t="s">
        <v>7</v>
      </c>
      <c r="C79" s="34" t="s">
        <v>130</v>
      </c>
      <c r="D79" s="35" t="s">
        <v>24</v>
      </c>
      <c r="E79" s="120">
        <v>5</v>
      </c>
      <c r="F79" s="24">
        <f t="shared" si="4"/>
        <v>0.68888888888888844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83.25" customHeight="1" x14ac:dyDescent="0.25">
      <c r="A80" s="67">
        <f t="shared" si="10"/>
        <v>6.0130000000000008</v>
      </c>
      <c r="B80" s="1" t="s">
        <v>7</v>
      </c>
      <c r="C80" s="34" t="s">
        <v>131</v>
      </c>
      <c r="D80" s="35" t="s">
        <v>24</v>
      </c>
      <c r="E80" s="120">
        <v>5</v>
      </c>
      <c r="F80" s="24">
        <f t="shared" si="4"/>
        <v>0.69236111111111065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x14ac:dyDescent="0.25">
      <c r="A81" s="67">
        <f>6.02</f>
        <v>6.02</v>
      </c>
      <c r="B81" s="38"/>
      <c r="C81" s="34" t="s">
        <v>25</v>
      </c>
      <c r="D81" s="35"/>
      <c r="E81" s="58"/>
      <c r="F81" s="24">
        <f t="shared" si="4"/>
        <v>0.69583333333333286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102" x14ac:dyDescent="0.25">
      <c r="A82" s="67">
        <f>A81+0.001</f>
        <v>6.0209999999999999</v>
      </c>
      <c r="B82" s="1" t="s">
        <v>7</v>
      </c>
      <c r="C82" s="34" t="s">
        <v>93</v>
      </c>
      <c r="D82" s="35" t="s">
        <v>26</v>
      </c>
      <c r="E82" s="58">
        <v>3</v>
      </c>
      <c r="F82" s="24">
        <f t="shared" si="4"/>
        <v>0.69583333333333286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x14ac:dyDescent="0.25">
      <c r="A83" s="127">
        <f>A81+0.01</f>
        <v>6.0299999999999994</v>
      </c>
      <c r="B83" s="132"/>
      <c r="C83" s="129" t="s">
        <v>27</v>
      </c>
      <c r="D83" s="130" t="s">
        <v>28</v>
      </c>
      <c r="E83" s="131"/>
      <c r="F83" s="126">
        <f t="shared" si="4"/>
        <v>0.69791666666666619</v>
      </c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</row>
    <row r="84" spans="1:21" x14ac:dyDescent="0.25">
      <c r="A84" s="127">
        <f t="shared" ref="A84:A87" si="11">A83+0.01</f>
        <v>6.0399999999999991</v>
      </c>
      <c r="B84" s="132"/>
      <c r="C84" s="129" t="s">
        <v>33</v>
      </c>
      <c r="D84" s="130" t="s">
        <v>34</v>
      </c>
      <c r="E84" s="133"/>
      <c r="F84" s="126">
        <f t="shared" si="4"/>
        <v>0.69791666666666619</v>
      </c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</row>
    <row r="85" spans="1:21" x14ac:dyDescent="0.25">
      <c r="A85" s="127">
        <f t="shared" si="11"/>
        <v>6.0499999999999989</v>
      </c>
      <c r="B85" s="132"/>
      <c r="C85" s="129" t="s">
        <v>29</v>
      </c>
      <c r="D85" s="130" t="s">
        <v>30</v>
      </c>
      <c r="E85" s="131"/>
      <c r="F85" s="126">
        <f t="shared" si="4"/>
        <v>0.69791666666666619</v>
      </c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</row>
    <row r="86" spans="1:21" x14ac:dyDescent="0.25">
      <c r="A86" s="127">
        <f t="shared" si="11"/>
        <v>6.0599999999999987</v>
      </c>
      <c r="B86" s="132"/>
      <c r="C86" s="129" t="s">
        <v>35</v>
      </c>
      <c r="D86" s="130" t="s">
        <v>36</v>
      </c>
      <c r="E86" s="131"/>
      <c r="F86" s="126">
        <f t="shared" si="4"/>
        <v>0.69791666666666619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x14ac:dyDescent="0.25">
      <c r="A87" s="127">
        <f t="shared" si="11"/>
        <v>6.0699999999999985</v>
      </c>
      <c r="B87" s="132"/>
      <c r="C87" s="129" t="s">
        <v>21</v>
      </c>
      <c r="D87" s="130" t="s">
        <v>22</v>
      </c>
      <c r="E87" s="134"/>
      <c r="F87" s="126">
        <f t="shared" si="4"/>
        <v>0.69791666666666619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x14ac:dyDescent="0.25">
      <c r="A88" s="67">
        <v>7</v>
      </c>
      <c r="B88" s="1"/>
      <c r="C88" s="6" t="s">
        <v>37</v>
      </c>
      <c r="D88" s="40"/>
      <c r="E88" s="58"/>
      <c r="F88" s="24">
        <f t="shared" si="4"/>
        <v>0.69791666666666619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25">
      <c r="A89" s="127">
        <f>A110+0.01</f>
        <v>7.0799999999999983</v>
      </c>
      <c r="B89" s="128"/>
      <c r="C89" s="129" t="s">
        <v>35</v>
      </c>
      <c r="D89" s="130" t="s">
        <v>36</v>
      </c>
      <c r="E89" s="131"/>
      <c r="F89" s="126">
        <f t="shared" si="4"/>
        <v>0.69791666666666619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x14ac:dyDescent="0.25">
      <c r="A90" s="127">
        <f>A88+0.01</f>
        <v>7.01</v>
      </c>
      <c r="B90" s="128"/>
      <c r="C90" s="150" t="s">
        <v>38</v>
      </c>
      <c r="D90" s="138" t="s">
        <v>6</v>
      </c>
      <c r="E90" s="131"/>
      <c r="F90" s="126">
        <f t="shared" si="4"/>
        <v>0.69791666666666619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x14ac:dyDescent="0.25">
      <c r="A91" s="67">
        <f t="shared" ref="A91:A110" si="12">A90+0.01</f>
        <v>7.02</v>
      </c>
      <c r="B91" s="17"/>
      <c r="C91" s="34" t="s">
        <v>21</v>
      </c>
      <c r="E91" s="58"/>
      <c r="F91" s="24">
        <f t="shared" si="4"/>
        <v>0.69791666666666619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ht="127.5" x14ac:dyDescent="0.25">
      <c r="A92" s="78">
        <f>A91+0.001</f>
        <v>7.0209999999999999</v>
      </c>
      <c r="B92" s="69" t="s">
        <v>75</v>
      </c>
      <c r="C92" s="74" t="s">
        <v>70</v>
      </c>
      <c r="D92" s="71" t="s">
        <v>22</v>
      </c>
      <c r="E92" s="72">
        <v>0</v>
      </c>
      <c r="F92" s="73">
        <f t="shared" si="4"/>
        <v>0.69791666666666619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ht="76.5" x14ac:dyDescent="0.25">
      <c r="A93" s="78">
        <f t="shared" ref="A93:A100" si="13">A92+0.001</f>
        <v>7.0220000000000002</v>
      </c>
      <c r="B93" s="69" t="s">
        <v>75</v>
      </c>
      <c r="C93" s="74" t="s">
        <v>71</v>
      </c>
      <c r="D93" s="71" t="s">
        <v>22</v>
      </c>
      <c r="E93" s="72">
        <v>0</v>
      </c>
      <c r="F93" s="73">
        <f t="shared" si="4"/>
        <v>0.69791666666666619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76.5" x14ac:dyDescent="0.25">
      <c r="A94" s="78">
        <f t="shared" si="13"/>
        <v>7.0230000000000006</v>
      </c>
      <c r="B94" s="69" t="s">
        <v>75</v>
      </c>
      <c r="C94" s="74" t="s">
        <v>72</v>
      </c>
      <c r="D94" s="71" t="s">
        <v>22</v>
      </c>
      <c r="E94" s="72">
        <v>0</v>
      </c>
      <c r="F94" s="73">
        <f t="shared" si="4"/>
        <v>0.69791666666666619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127.5" x14ac:dyDescent="0.25">
      <c r="A95" s="78">
        <f t="shared" si="13"/>
        <v>7.0240000000000009</v>
      </c>
      <c r="B95" s="69" t="s">
        <v>75</v>
      </c>
      <c r="C95" s="74" t="s">
        <v>73</v>
      </c>
      <c r="D95" s="71" t="s">
        <v>22</v>
      </c>
      <c r="E95" s="72">
        <v>0</v>
      </c>
      <c r="F95" s="73">
        <f t="shared" si="4"/>
        <v>0.69791666666666619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114.75" x14ac:dyDescent="0.25">
      <c r="A96" s="78">
        <f t="shared" si="13"/>
        <v>7.0250000000000012</v>
      </c>
      <c r="B96" s="69" t="s">
        <v>75</v>
      </c>
      <c r="C96" s="74" t="s">
        <v>74</v>
      </c>
      <c r="D96" s="71" t="s">
        <v>22</v>
      </c>
      <c r="E96" s="72">
        <v>0</v>
      </c>
      <c r="F96" s="73">
        <f t="shared" si="4"/>
        <v>0.69791666666666619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76.5" x14ac:dyDescent="0.25">
      <c r="A97" s="78">
        <f t="shared" si="13"/>
        <v>7.0260000000000016</v>
      </c>
      <c r="B97" s="69" t="s">
        <v>55</v>
      </c>
      <c r="C97" s="74" t="s">
        <v>151</v>
      </c>
      <c r="D97" s="71" t="s">
        <v>22</v>
      </c>
      <c r="E97" s="72">
        <v>0</v>
      </c>
      <c r="F97" s="73">
        <f t="shared" si="4"/>
        <v>0.69791666666666619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76.5" x14ac:dyDescent="0.25">
      <c r="A98" s="78">
        <f t="shared" si="13"/>
        <v>7.0270000000000019</v>
      </c>
      <c r="B98" s="69" t="s">
        <v>55</v>
      </c>
      <c r="C98" s="74" t="s">
        <v>76</v>
      </c>
      <c r="D98" s="71" t="s">
        <v>22</v>
      </c>
      <c r="E98" s="72">
        <v>0</v>
      </c>
      <c r="F98" s="73">
        <f t="shared" si="4"/>
        <v>0.69791666666666619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x14ac:dyDescent="0.25">
      <c r="A99" s="78">
        <f t="shared" si="13"/>
        <v>7.0280000000000022</v>
      </c>
      <c r="B99" s="91" t="s">
        <v>55</v>
      </c>
      <c r="C99" s="114" t="s">
        <v>77</v>
      </c>
      <c r="D99" s="92" t="s">
        <v>22</v>
      </c>
      <c r="E99" s="93">
        <v>0</v>
      </c>
      <c r="F99" s="73">
        <f t="shared" si="4"/>
        <v>0.69791666666666619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x14ac:dyDescent="0.25">
      <c r="A100" s="113">
        <f t="shared" si="13"/>
        <v>7.0290000000000026</v>
      </c>
      <c r="B100" s="27" t="s">
        <v>9</v>
      </c>
      <c r="C100" s="30" t="s">
        <v>128</v>
      </c>
      <c r="D100" s="28" t="s">
        <v>22</v>
      </c>
      <c r="E100" s="61">
        <v>1</v>
      </c>
      <c r="F100" s="105">
        <f t="shared" si="4"/>
        <v>0.69791666666666619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x14ac:dyDescent="0.25">
      <c r="A101" s="113">
        <f>A91+0.01</f>
        <v>7.0299999999999994</v>
      </c>
      <c r="B101" s="27"/>
      <c r="C101" s="30" t="s">
        <v>23</v>
      </c>
      <c r="D101" s="119"/>
      <c r="E101" s="61">
        <v>0</v>
      </c>
      <c r="F101" s="105">
        <f t="shared" si="4"/>
        <v>0.69861111111111063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ht="127.5" x14ac:dyDescent="0.25">
      <c r="A102" s="78">
        <f>A101+0.001</f>
        <v>7.0309999999999997</v>
      </c>
      <c r="B102" s="115" t="s">
        <v>75</v>
      </c>
      <c r="C102" s="74" t="s">
        <v>91</v>
      </c>
      <c r="D102" s="116" t="s">
        <v>24</v>
      </c>
      <c r="E102" s="117">
        <v>0</v>
      </c>
      <c r="F102" s="118">
        <f t="shared" si="4"/>
        <v>0.69861111111111063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ht="127.5" x14ac:dyDescent="0.25">
      <c r="A103" s="78">
        <f t="shared" ref="A103:A104" si="14">A102+0.001</f>
        <v>7.032</v>
      </c>
      <c r="B103" s="69" t="s">
        <v>75</v>
      </c>
      <c r="C103" s="74" t="s">
        <v>117</v>
      </c>
      <c r="D103" s="71" t="s">
        <v>24</v>
      </c>
      <c r="E103" s="72">
        <v>0</v>
      </c>
      <c r="F103" s="73">
        <f t="shared" si="4"/>
        <v>0.69861111111111063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114.75" x14ac:dyDescent="0.25">
      <c r="A104" s="78">
        <f t="shared" si="14"/>
        <v>7.0330000000000004</v>
      </c>
      <c r="B104" s="69" t="s">
        <v>75</v>
      </c>
      <c r="C104" s="74" t="s">
        <v>92</v>
      </c>
      <c r="D104" s="71" t="s">
        <v>24</v>
      </c>
      <c r="E104" s="72">
        <v>0</v>
      </c>
      <c r="F104" s="73">
        <f t="shared" si="4"/>
        <v>0.69861111111111063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x14ac:dyDescent="0.25">
      <c r="A105" s="67">
        <f>A101+0.01</f>
        <v>7.0399999999999991</v>
      </c>
      <c r="B105" s="17"/>
      <c r="C105" s="34" t="s">
        <v>25</v>
      </c>
      <c r="E105" s="58"/>
      <c r="F105" s="24">
        <f t="shared" si="4"/>
        <v>0.69861111111111063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102" x14ac:dyDescent="0.25">
      <c r="A106" s="78">
        <f>A105+0.001</f>
        <v>7.0409999999999995</v>
      </c>
      <c r="B106" s="69" t="s">
        <v>75</v>
      </c>
      <c r="C106" s="70" t="s">
        <v>95</v>
      </c>
      <c r="D106" s="71" t="s">
        <v>26</v>
      </c>
      <c r="E106" s="72">
        <v>0</v>
      </c>
      <c r="F106" s="73">
        <f t="shared" si="4"/>
        <v>0.69861111111111063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ht="102" x14ac:dyDescent="0.25">
      <c r="A107" s="78">
        <f>A106+0.001</f>
        <v>7.0419999999999998</v>
      </c>
      <c r="B107" s="69" t="s">
        <v>75</v>
      </c>
      <c r="C107" s="70" t="s">
        <v>96</v>
      </c>
      <c r="D107" s="71" t="s">
        <v>26</v>
      </c>
      <c r="E107" s="72">
        <v>0</v>
      </c>
      <c r="F107" s="73">
        <f t="shared" si="4"/>
        <v>0.69861111111111063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x14ac:dyDescent="0.25">
      <c r="A108" s="127">
        <f>A105+0.01</f>
        <v>7.0499999999999989</v>
      </c>
      <c r="B108" s="128"/>
      <c r="C108" s="129" t="s">
        <v>27</v>
      </c>
      <c r="D108" s="130" t="s">
        <v>28</v>
      </c>
      <c r="E108" s="131"/>
      <c r="F108" s="126">
        <f t="shared" si="4"/>
        <v>0.69861111111111063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x14ac:dyDescent="0.25">
      <c r="A109" s="127">
        <f t="shared" si="12"/>
        <v>7.0599999999999987</v>
      </c>
      <c r="B109" s="128"/>
      <c r="C109" s="129" t="s">
        <v>33</v>
      </c>
      <c r="D109" s="130" t="s">
        <v>34</v>
      </c>
      <c r="E109" s="131"/>
      <c r="F109" s="126">
        <f t="shared" si="4"/>
        <v>0.69861111111111063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x14ac:dyDescent="0.25">
      <c r="A110" s="127">
        <f t="shared" si="12"/>
        <v>7.0699999999999985</v>
      </c>
      <c r="B110" s="128"/>
      <c r="C110" s="129" t="s">
        <v>29</v>
      </c>
      <c r="D110" s="130" t="s">
        <v>30</v>
      </c>
      <c r="E110" s="131"/>
      <c r="F110" s="126">
        <f t="shared" si="4"/>
        <v>0.69861111111111063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x14ac:dyDescent="0.25">
      <c r="A111" s="67">
        <v>8</v>
      </c>
      <c r="B111" s="1"/>
      <c r="C111" s="6" t="s">
        <v>39</v>
      </c>
      <c r="D111" s="3"/>
      <c r="E111" s="58"/>
      <c r="F111" s="24">
        <f t="shared" si="4"/>
        <v>0.69861111111111063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x14ac:dyDescent="0.25">
      <c r="A112" s="127">
        <f t="shared" ref="A112:A113" si="15">A111+0.01</f>
        <v>8.01</v>
      </c>
      <c r="B112" s="151"/>
      <c r="C112" s="152" t="s">
        <v>40</v>
      </c>
      <c r="D112" s="130"/>
      <c r="E112" s="131"/>
      <c r="F112" s="126">
        <f t="shared" si="4"/>
        <v>0.69861111111111063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x14ac:dyDescent="0.25">
      <c r="A113" s="67">
        <f t="shared" si="15"/>
        <v>8.02</v>
      </c>
      <c r="B113" s="1"/>
      <c r="C113" s="6" t="s">
        <v>41</v>
      </c>
      <c r="D113" s="35"/>
      <c r="E113" s="58"/>
      <c r="F113" s="24">
        <f t="shared" si="4"/>
        <v>0.69861111111111063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x14ac:dyDescent="0.25">
      <c r="A114" s="67">
        <f t="shared" ref="A114:A117" si="16">A113+0.001</f>
        <v>8.020999999999999</v>
      </c>
      <c r="B114" s="1" t="s">
        <v>9</v>
      </c>
      <c r="C114" s="41" t="s">
        <v>42</v>
      </c>
      <c r="D114" s="42" t="s">
        <v>43</v>
      </c>
      <c r="E114" s="58">
        <v>3</v>
      </c>
      <c r="F114" s="24">
        <f t="shared" si="4"/>
        <v>0.69861111111111063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x14ac:dyDescent="0.25">
      <c r="A115" s="67">
        <f t="shared" si="16"/>
        <v>8.0219999999999985</v>
      </c>
      <c r="B115" s="1" t="s">
        <v>20</v>
      </c>
      <c r="C115" s="41" t="s">
        <v>44</v>
      </c>
      <c r="D115" s="42" t="s">
        <v>22</v>
      </c>
      <c r="E115" s="58">
        <v>3</v>
      </c>
      <c r="F115" s="24">
        <f t="shared" si="4"/>
        <v>0.70069444444444395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x14ac:dyDescent="0.25">
      <c r="A116" s="67">
        <f t="shared" si="16"/>
        <v>8.0229999999999979</v>
      </c>
      <c r="B116" s="1" t="s">
        <v>9</v>
      </c>
      <c r="C116" s="43" t="s">
        <v>45</v>
      </c>
      <c r="D116" s="44" t="s">
        <v>46</v>
      </c>
      <c r="E116" s="58">
        <v>3</v>
      </c>
      <c r="F116" s="24">
        <f t="shared" si="4"/>
        <v>0.70277777777777728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x14ac:dyDescent="0.25">
      <c r="A117" s="67">
        <f t="shared" si="16"/>
        <v>8.0239999999999974</v>
      </c>
      <c r="B117" s="1" t="s">
        <v>9</v>
      </c>
      <c r="C117" s="43" t="s">
        <v>47</v>
      </c>
      <c r="D117" s="44" t="s">
        <v>30</v>
      </c>
      <c r="E117" s="58">
        <v>3</v>
      </c>
      <c r="F117" s="24">
        <f t="shared" si="4"/>
        <v>0.70486111111111061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x14ac:dyDescent="0.25">
      <c r="A118" s="81">
        <f>A113+0.01</f>
        <v>8.0299999999999994</v>
      </c>
      <c r="B118" s="17"/>
      <c r="C118" s="45" t="s">
        <v>48</v>
      </c>
      <c r="D118" s="46"/>
      <c r="E118" s="59"/>
      <c r="F118" s="24">
        <f t="shared" si="4"/>
        <v>0.70694444444444393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s="110" customFormat="1" x14ac:dyDescent="0.25">
      <c r="A119" s="127">
        <f t="shared" ref="A119:A123" si="17">A118+0.001</f>
        <v>8.0309999999999988</v>
      </c>
      <c r="B119" s="128"/>
      <c r="C119" s="129" t="s">
        <v>49</v>
      </c>
      <c r="D119" s="130" t="s">
        <v>50</v>
      </c>
      <c r="E119" s="135"/>
      <c r="F119" s="126">
        <f t="shared" si="4"/>
        <v>0.70694444444444393</v>
      </c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</row>
    <row r="120" spans="1:21" x14ac:dyDescent="0.25">
      <c r="A120" s="127">
        <f t="shared" si="17"/>
        <v>8.0319999999999983</v>
      </c>
      <c r="B120" s="151"/>
      <c r="C120" s="129" t="s">
        <v>51</v>
      </c>
      <c r="D120" s="130" t="s">
        <v>17</v>
      </c>
      <c r="E120" s="134"/>
      <c r="F120" s="126">
        <f t="shared" si="4"/>
        <v>0.70694444444444393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x14ac:dyDescent="0.25">
      <c r="A121" s="67">
        <f t="shared" si="17"/>
        <v>8.0329999999999977</v>
      </c>
      <c r="B121" s="25" t="s">
        <v>9</v>
      </c>
      <c r="C121" s="48" t="s">
        <v>52</v>
      </c>
      <c r="D121" s="49" t="s">
        <v>16</v>
      </c>
      <c r="E121" s="58">
        <v>5</v>
      </c>
      <c r="F121" s="24">
        <f t="shared" si="4"/>
        <v>0.70694444444444393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s="110" customFormat="1" x14ac:dyDescent="0.25">
      <c r="A122" s="127">
        <f t="shared" si="17"/>
        <v>8.0339999999999971</v>
      </c>
      <c r="B122" s="140"/>
      <c r="C122" s="141" t="s">
        <v>53</v>
      </c>
      <c r="D122" s="142" t="s">
        <v>54</v>
      </c>
      <c r="E122" s="143">
        <v>0</v>
      </c>
      <c r="F122" s="126">
        <f t="shared" si="4"/>
        <v>0.71041666666666614</v>
      </c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</row>
    <row r="123" spans="1:21" s="110" customFormat="1" x14ac:dyDescent="0.25">
      <c r="A123" s="144">
        <f t="shared" si="17"/>
        <v>8.0349999999999966</v>
      </c>
      <c r="B123" s="145"/>
      <c r="C123" s="146" t="s">
        <v>56</v>
      </c>
      <c r="D123" s="147" t="s">
        <v>54</v>
      </c>
      <c r="E123" s="148"/>
      <c r="F123" s="149">
        <f t="shared" si="4"/>
        <v>0.71041666666666614</v>
      </c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</row>
    <row r="124" spans="1:21" ht="25.5" x14ac:dyDescent="0.25">
      <c r="A124" s="67">
        <f>A118+0.01</f>
        <v>8.0399999999999991</v>
      </c>
      <c r="B124" s="25" t="s">
        <v>9</v>
      </c>
      <c r="C124" s="26" t="s">
        <v>57</v>
      </c>
      <c r="D124" s="42" t="s">
        <v>16</v>
      </c>
      <c r="E124" s="58">
        <v>5</v>
      </c>
      <c r="F124" s="47">
        <f t="shared" si="4"/>
        <v>0.71041666666666614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25">
      <c r="A125" s="67">
        <f t="shared" ref="A125:A133" si="18">A124+0.01</f>
        <v>8.0499999999999989</v>
      </c>
      <c r="B125" s="17" t="s">
        <v>9</v>
      </c>
      <c r="C125" s="50" t="s">
        <v>67</v>
      </c>
      <c r="D125" s="42" t="s">
        <v>16</v>
      </c>
      <c r="E125" s="58">
        <v>5</v>
      </c>
      <c r="F125" s="47">
        <f t="shared" si="4"/>
        <v>0.71388888888888835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x14ac:dyDescent="0.25">
      <c r="A126" s="67">
        <f t="shared" si="18"/>
        <v>8.0599999999999987</v>
      </c>
      <c r="B126" s="17" t="s">
        <v>9</v>
      </c>
      <c r="C126" s="50" t="s">
        <v>58</v>
      </c>
      <c r="D126" s="42" t="s">
        <v>63</v>
      </c>
      <c r="E126" s="58">
        <v>5</v>
      </c>
      <c r="F126" s="47">
        <f t="shared" si="4"/>
        <v>0.71736111111111056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s="110" customFormat="1" x14ac:dyDescent="0.25">
      <c r="A127" s="127">
        <f t="shared" si="18"/>
        <v>8.0699999999999985</v>
      </c>
      <c r="B127" s="136"/>
      <c r="C127" s="137" t="s">
        <v>60</v>
      </c>
      <c r="D127" s="138" t="s">
        <v>6</v>
      </c>
      <c r="E127" s="131"/>
      <c r="F127" s="139">
        <f t="shared" si="4"/>
        <v>0.72083333333333277</v>
      </c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</row>
    <row r="128" spans="1:21" x14ac:dyDescent="0.25">
      <c r="A128" s="67">
        <v>9</v>
      </c>
      <c r="B128" s="21"/>
      <c r="C128" s="22" t="s">
        <v>61</v>
      </c>
      <c r="D128" s="19"/>
      <c r="E128" s="58"/>
      <c r="F128" s="47">
        <f t="shared" si="4"/>
        <v>0.72083333333333277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x14ac:dyDescent="0.25">
      <c r="A129" s="67">
        <f t="shared" si="18"/>
        <v>9.01</v>
      </c>
      <c r="B129" s="21" t="s">
        <v>9</v>
      </c>
      <c r="C129" s="22" t="s">
        <v>109</v>
      </c>
      <c r="D129" s="19" t="s">
        <v>6</v>
      </c>
      <c r="E129" s="58">
        <v>5</v>
      </c>
      <c r="F129" s="47">
        <f t="shared" ref="F129:F133" si="19">F128+TIME(0,E128,0)</f>
        <v>0.72083333333333277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x14ac:dyDescent="0.25">
      <c r="A130" s="67">
        <f t="shared" si="18"/>
        <v>9.02</v>
      </c>
      <c r="B130" s="21" t="s">
        <v>9</v>
      </c>
      <c r="C130" s="22" t="s">
        <v>110</v>
      </c>
      <c r="D130" s="19" t="s">
        <v>6</v>
      </c>
      <c r="E130" s="58">
        <v>5</v>
      </c>
      <c r="F130" s="47">
        <f t="shared" si="19"/>
        <v>0.72430555555555498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x14ac:dyDescent="0.25">
      <c r="A131" s="67">
        <f t="shared" si="18"/>
        <v>9.0299999999999994</v>
      </c>
      <c r="B131" s="21" t="s">
        <v>9</v>
      </c>
      <c r="C131" s="22" t="s">
        <v>108</v>
      </c>
      <c r="D131" s="19" t="s">
        <v>6</v>
      </c>
      <c r="E131" s="58">
        <v>5</v>
      </c>
      <c r="F131" s="47">
        <f t="shared" si="19"/>
        <v>0.72777777777777719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x14ac:dyDescent="0.25">
      <c r="A132" s="67">
        <f t="shared" si="18"/>
        <v>9.0399999999999991</v>
      </c>
      <c r="B132" s="21" t="s">
        <v>59</v>
      </c>
      <c r="C132" s="22" t="s">
        <v>68</v>
      </c>
      <c r="D132" s="19" t="s">
        <v>69</v>
      </c>
      <c r="E132" s="58">
        <v>30</v>
      </c>
      <c r="F132" s="47">
        <f t="shared" si="19"/>
        <v>0.7312499999999994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x14ac:dyDescent="0.25">
      <c r="A133" s="67">
        <f t="shared" si="18"/>
        <v>9.0499999999999989</v>
      </c>
      <c r="B133" s="21" t="s">
        <v>59</v>
      </c>
      <c r="C133" s="22" t="s">
        <v>120</v>
      </c>
      <c r="D133" s="23" t="s">
        <v>6</v>
      </c>
      <c r="E133" s="58">
        <v>15</v>
      </c>
      <c r="F133" s="47">
        <f t="shared" si="19"/>
        <v>0.75208333333333277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x14ac:dyDescent="0.25">
      <c r="A134" s="79">
        <v>10</v>
      </c>
      <c r="B134" s="51"/>
      <c r="C134" s="9" t="s">
        <v>62</v>
      </c>
      <c r="D134" s="52" t="s">
        <v>6</v>
      </c>
      <c r="E134" s="56">
        <v>0</v>
      </c>
      <c r="F134" s="53">
        <v>0.75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x14ac:dyDescent="0.25">
      <c r="A135" s="85"/>
      <c r="B135" s="36"/>
      <c r="D135" s="4"/>
      <c r="E135" s="65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x14ac:dyDescent="0.25">
      <c r="A136" s="85"/>
      <c r="B136" s="36"/>
      <c r="C136" s="4"/>
      <c r="D136" s="4"/>
      <c r="E136" s="65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x14ac:dyDescent="0.25">
      <c r="A137" s="85"/>
      <c r="B137" s="36"/>
      <c r="C137" s="4"/>
      <c r="D137" s="4"/>
      <c r="E137" s="65"/>
      <c r="F137" s="5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x14ac:dyDescent="0.25">
      <c r="A138" s="85"/>
      <c r="B138" s="36"/>
      <c r="C138" s="4"/>
      <c r="D138" s="4"/>
      <c r="E138" s="65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x14ac:dyDescent="0.25">
      <c r="A139" s="85"/>
      <c r="B139" s="36"/>
      <c r="C139" s="4"/>
      <c r="D139" s="4"/>
      <c r="E139" s="65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x14ac:dyDescent="0.25">
      <c r="A140" s="85"/>
      <c r="B140" s="36"/>
      <c r="C140" s="37"/>
      <c r="D140" s="4"/>
      <c r="E140" s="65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x14ac:dyDescent="0.25">
      <c r="A141" s="85"/>
      <c r="B141" s="36"/>
      <c r="C141" s="37"/>
      <c r="D141" s="4"/>
      <c r="E141" s="65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x14ac:dyDescent="0.25">
      <c r="A142" s="85"/>
      <c r="B142" s="36"/>
      <c r="C142" s="37"/>
      <c r="D142" s="4"/>
      <c r="E142" s="65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x14ac:dyDescent="0.25">
      <c r="A143" s="85"/>
      <c r="B143" s="36"/>
      <c r="C143" s="37"/>
      <c r="D143" s="4"/>
      <c r="E143" s="65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x14ac:dyDescent="0.25">
      <c r="A144" s="85"/>
      <c r="B144" s="36"/>
      <c r="C144" s="37"/>
      <c r="D144" s="4"/>
      <c r="E144" s="65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x14ac:dyDescent="0.25">
      <c r="A145" s="85"/>
      <c r="B145" s="36"/>
      <c r="C145" s="37"/>
      <c r="D145" s="4"/>
      <c r="E145" s="65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x14ac:dyDescent="0.25">
      <c r="A146" s="85"/>
      <c r="B146" s="36"/>
      <c r="C146" s="37"/>
      <c r="D146" s="4"/>
      <c r="E146" s="65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x14ac:dyDescent="0.25">
      <c r="A147" s="85"/>
      <c r="B147" s="36"/>
      <c r="C147" s="37"/>
      <c r="D147" s="4"/>
      <c r="E147" s="65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x14ac:dyDescent="0.25">
      <c r="A148" s="85"/>
      <c r="B148" s="36"/>
      <c r="C148" s="37"/>
      <c r="D148" s="4"/>
      <c r="E148" s="65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x14ac:dyDescent="0.25">
      <c r="A149" s="85"/>
      <c r="B149" s="36"/>
      <c r="C149" s="37"/>
      <c r="D149" s="4"/>
      <c r="E149" s="65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x14ac:dyDescent="0.25">
      <c r="A150" s="85"/>
      <c r="B150" s="36"/>
      <c r="C150" s="37"/>
      <c r="D150" s="4"/>
      <c r="E150" s="65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x14ac:dyDescent="0.25">
      <c r="A151" s="85"/>
      <c r="B151" s="36"/>
      <c r="C151" s="37"/>
      <c r="D151" s="4"/>
      <c r="E151" s="65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x14ac:dyDescent="0.25">
      <c r="A152" s="85"/>
      <c r="B152" s="36"/>
      <c r="C152" s="37"/>
      <c r="D152" s="4"/>
      <c r="E152" s="65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25">
      <c r="A153" s="85"/>
      <c r="B153" s="36"/>
      <c r="C153" s="37"/>
      <c r="D153" s="4"/>
      <c r="E153" s="65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25">
      <c r="A154" s="85"/>
      <c r="B154" s="36"/>
      <c r="C154" s="37"/>
      <c r="D154" s="4"/>
      <c r="E154" s="65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x14ac:dyDescent="0.25">
      <c r="A155" s="85"/>
      <c r="B155" s="36"/>
      <c r="C155" s="37"/>
      <c r="D155" s="4"/>
      <c r="E155" s="65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x14ac:dyDescent="0.25">
      <c r="A156" s="85"/>
      <c r="B156" s="36"/>
      <c r="C156" s="37"/>
      <c r="D156" s="4"/>
      <c r="E156" s="65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x14ac:dyDescent="0.25">
      <c r="A157" s="85"/>
      <c r="B157" s="36"/>
      <c r="C157" s="37"/>
      <c r="D157" s="4"/>
      <c r="E157" s="65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x14ac:dyDescent="0.25">
      <c r="A158" s="85"/>
      <c r="B158" s="36"/>
      <c r="C158" s="37"/>
      <c r="D158" s="4"/>
      <c r="E158" s="65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x14ac:dyDescent="0.25">
      <c r="A159" s="85"/>
      <c r="B159" s="36"/>
      <c r="C159" s="37"/>
      <c r="D159" s="4"/>
      <c r="E159" s="65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x14ac:dyDescent="0.25">
      <c r="A160" s="85"/>
      <c r="B160" s="36"/>
      <c r="C160" s="37"/>
      <c r="D160" s="4"/>
      <c r="E160" s="65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x14ac:dyDescent="0.25">
      <c r="A161" s="85"/>
      <c r="B161" s="36"/>
      <c r="C161" s="37"/>
      <c r="D161" s="4"/>
      <c r="E161" s="65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x14ac:dyDescent="0.25">
      <c r="A162" s="85"/>
      <c r="B162" s="36"/>
      <c r="C162" s="37"/>
      <c r="D162" s="4"/>
      <c r="E162" s="65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x14ac:dyDescent="0.25">
      <c r="A163" s="85"/>
      <c r="B163" s="36"/>
      <c r="C163" s="37"/>
      <c r="D163" s="4"/>
      <c r="E163" s="65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x14ac:dyDescent="0.25">
      <c r="A164" s="85"/>
      <c r="B164" s="36"/>
      <c r="C164" s="37"/>
      <c r="D164" s="4"/>
      <c r="E164" s="65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x14ac:dyDescent="0.25">
      <c r="A165" s="85"/>
      <c r="B165" s="36"/>
      <c r="C165" s="37"/>
      <c r="D165" s="4"/>
      <c r="E165" s="65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x14ac:dyDescent="0.25">
      <c r="A166" s="85"/>
      <c r="B166" s="36"/>
      <c r="C166" s="37"/>
      <c r="D166" s="4"/>
      <c r="E166" s="65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x14ac:dyDescent="0.25">
      <c r="A167" s="85"/>
      <c r="B167" s="36"/>
      <c r="C167" s="37"/>
      <c r="D167" s="4"/>
      <c r="E167" s="65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x14ac:dyDescent="0.25">
      <c r="A168" s="85"/>
      <c r="B168" s="36"/>
      <c r="C168" s="37"/>
      <c r="D168" s="4"/>
      <c r="E168" s="65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x14ac:dyDescent="0.25">
      <c r="A169" s="85"/>
      <c r="B169" s="36"/>
      <c r="C169" s="37"/>
      <c r="D169" s="4"/>
      <c r="E169" s="65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x14ac:dyDescent="0.25">
      <c r="A170" s="85"/>
      <c r="B170" s="36"/>
      <c r="C170" s="37"/>
      <c r="D170" s="4"/>
      <c r="E170" s="65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x14ac:dyDescent="0.25">
      <c r="A171" s="85"/>
      <c r="B171" s="36"/>
      <c r="C171" s="37"/>
      <c r="D171" s="4"/>
      <c r="E171" s="65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x14ac:dyDescent="0.25">
      <c r="A172" s="85"/>
      <c r="B172" s="36"/>
      <c r="C172" s="37"/>
      <c r="D172" s="4"/>
      <c r="E172" s="65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x14ac:dyDescent="0.25">
      <c r="A173" s="85"/>
      <c r="B173" s="36"/>
      <c r="C173" s="37"/>
      <c r="D173" s="4"/>
      <c r="E173" s="65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x14ac:dyDescent="0.25">
      <c r="A174" s="85"/>
      <c r="B174" s="36"/>
      <c r="C174" s="37"/>
      <c r="D174" s="4"/>
      <c r="E174" s="65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x14ac:dyDescent="0.25">
      <c r="A175" s="85"/>
      <c r="B175" s="36"/>
      <c r="C175" s="37"/>
      <c r="D175" s="4"/>
      <c r="E175" s="65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x14ac:dyDescent="0.25">
      <c r="A176" s="85"/>
      <c r="B176" s="36"/>
      <c r="C176" s="37"/>
      <c r="D176" s="4"/>
      <c r="E176" s="65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x14ac:dyDescent="0.25">
      <c r="A177" s="85"/>
      <c r="B177" s="36"/>
      <c r="C177" s="37"/>
      <c r="D177" s="4"/>
      <c r="E177" s="65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x14ac:dyDescent="0.25">
      <c r="A178" s="85"/>
      <c r="B178" s="36"/>
      <c r="C178" s="37"/>
      <c r="D178" s="4"/>
      <c r="E178" s="65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x14ac:dyDescent="0.25">
      <c r="A179" s="85"/>
      <c r="B179" s="36"/>
      <c r="C179" s="37"/>
      <c r="D179" s="4"/>
      <c r="E179" s="65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x14ac:dyDescent="0.25">
      <c r="A180" s="85"/>
      <c r="B180" s="36"/>
      <c r="C180" s="37"/>
      <c r="D180" s="4"/>
      <c r="E180" s="65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x14ac:dyDescent="0.25">
      <c r="A181" s="85"/>
      <c r="B181" s="36"/>
      <c r="C181" s="37"/>
      <c r="D181" s="4"/>
      <c r="E181" s="65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25">
      <c r="A182" s="85"/>
      <c r="B182" s="36"/>
      <c r="C182" s="37"/>
      <c r="D182" s="4"/>
      <c r="E182" s="65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25">
      <c r="A183" s="85"/>
      <c r="B183" s="36"/>
      <c r="C183" s="37"/>
      <c r="D183" s="4"/>
      <c r="E183" s="65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x14ac:dyDescent="0.25">
      <c r="A184" s="85"/>
      <c r="B184" s="36"/>
      <c r="C184" s="37"/>
      <c r="D184" s="4"/>
      <c r="E184" s="65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x14ac:dyDescent="0.25">
      <c r="A185" s="85"/>
      <c r="B185" s="36"/>
      <c r="C185" s="37"/>
      <c r="D185" s="4"/>
      <c r="E185" s="65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x14ac:dyDescent="0.25">
      <c r="A186" s="85"/>
      <c r="B186" s="36"/>
      <c r="C186" s="37"/>
      <c r="D186" s="4"/>
      <c r="E186" s="65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x14ac:dyDescent="0.25">
      <c r="A187" s="85"/>
      <c r="B187" s="36"/>
      <c r="C187" s="37"/>
      <c r="D187" s="4"/>
      <c r="E187" s="65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x14ac:dyDescent="0.25">
      <c r="A188" s="85"/>
      <c r="B188" s="36"/>
      <c r="C188" s="37"/>
      <c r="D188" s="4"/>
      <c r="E188" s="65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x14ac:dyDescent="0.25">
      <c r="A189" s="85"/>
      <c r="B189" s="36"/>
      <c r="C189" s="37"/>
      <c r="D189" s="4"/>
      <c r="E189" s="65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x14ac:dyDescent="0.25">
      <c r="A190" s="85"/>
      <c r="B190" s="36"/>
      <c r="C190" s="37"/>
      <c r="D190" s="4"/>
      <c r="E190" s="65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x14ac:dyDescent="0.25">
      <c r="A191" s="85"/>
      <c r="B191" s="36"/>
      <c r="C191" s="37"/>
      <c r="D191" s="4"/>
      <c r="E191" s="65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x14ac:dyDescent="0.25">
      <c r="A192" s="85"/>
      <c r="B192" s="36"/>
      <c r="C192" s="37"/>
      <c r="D192" s="4"/>
      <c r="E192" s="65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x14ac:dyDescent="0.25">
      <c r="A193" s="85"/>
      <c r="B193" s="36"/>
      <c r="C193" s="37"/>
      <c r="D193" s="4"/>
      <c r="E193" s="65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x14ac:dyDescent="0.25">
      <c r="A194" s="85"/>
      <c r="B194" s="36"/>
      <c r="C194" s="37"/>
      <c r="D194" s="4"/>
      <c r="E194" s="65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x14ac:dyDescent="0.25">
      <c r="A195" s="85"/>
      <c r="B195" s="36"/>
      <c r="C195" s="37"/>
      <c r="D195" s="4"/>
      <c r="E195" s="65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x14ac:dyDescent="0.25">
      <c r="A196" s="85"/>
      <c r="B196" s="36"/>
      <c r="C196" s="37"/>
      <c r="D196" s="4"/>
      <c r="E196" s="65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x14ac:dyDescent="0.25">
      <c r="A197" s="85"/>
      <c r="B197" s="36"/>
      <c r="C197" s="37"/>
      <c r="D197" s="4"/>
      <c r="E197" s="65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x14ac:dyDescent="0.25">
      <c r="A198" s="85"/>
      <c r="B198" s="36"/>
      <c r="C198" s="37"/>
      <c r="D198" s="4"/>
      <c r="E198" s="65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x14ac:dyDescent="0.25">
      <c r="A199" s="85"/>
      <c r="B199" s="36"/>
      <c r="C199" s="37"/>
      <c r="D199" s="4"/>
      <c r="E199" s="65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x14ac:dyDescent="0.25">
      <c r="A200" s="85"/>
      <c r="B200" s="36"/>
      <c r="C200" s="37"/>
      <c r="D200" s="4"/>
      <c r="E200" s="65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x14ac:dyDescent="0.25">
      <c r="A201" s="85"/>
      <c r="B201" s="36"/>
      <c r="C201" s="37"/>
      <c r="D201" s="4"/>
      <c r="E201" s="65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x14ac:dyDescent="0.25">
      <c r="A202" s="85"/>
      <c r="B202" s="36"/>
      <c r="C202" s="37"/>
      <c r="D202" s="4"/>
      <c r="E202" s="65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x14ac:dyDescent="0.25">
      <c r="A203" s="85"/>
      <c r="B203" s="36"/>
      <c r="C203" s="37"/>
      <c r="D203" s="4"/>
      <c r="E203" s="65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x14ac:dyDescent="0.25">
      <c r="A204" s="85"/>
      <c r="B204" s="36"/>
      <c r="C204" s="37"/>
      <c r="D204" s="4"/>
      <c r="E204" s="65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x14ac:dyDescent="0.25">
      <c r="A205" s="85"/>
      <c r="B205" s="36"/>
      <c r="C205" s="37"/>
      <c r="D205" s="4"/>
      <c r="E205" s="65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x14ac:dyDescent="0.25">
      <c r="A206" s="85"/>
      <c r="B206" s="36"/>
      <c r="C206" s="37"/>
      <c r="D206" s="4"/>
      <c r="E206" s="65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x14ac:dyDescent="0.25">
      <c r="A207" s="85"/>
      <c r="B207" s="36"/>
      <c r="C207" s="37"/>
      <c r="D207" s="4"/>
      <c r="E207" s="65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x14ac:dyDescent="0.25">
      <c r="A208" s="85"/>
      <c r="B208" s="36"/>
      <c r="C208" s="37"/>
      <c r="D208" s="4"/>
      <c r="E208" s="65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x14ac:dyDescent="0.25">
      <c r="A209" s="85"/>
      <c r="B209" s="36"/>
      <c r="C209" s="37"/>
      <c r="D209" s="4"/>
      <c r="E209" s="65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x14ac:dyDescent="0.25">
      <c r="A210" s="85"/>
      <c r="B210" s="36"/>
      <c r="C210" s="37"/>
      <c r="D210" s="4"/>
      <c r="E210" s="65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25">
      <c r="A211" s="85"/>
      <c r="B211" s="36"/>
      <c r="C211" s="37"/>
      <c r="D211" s="4"/>
      <c r="E211" s="65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25">
      <c r="A212" s="85"/>
      <c r="B212" s="36"/>
      <c r="C212" s="37"/>
      <c r="D212" s="4"/>
      <c r="E212" s="65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x14ac:dyDescent="0.25">
      <c r="A213" s="85"/>
      <c r="B213" s="36"/>
      <c r="C213" s="37"/>
      <c r="D213" s="4"/>
      <c r="E213" s="65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x14ac:dyDescent="0.25">
      <c r="A214" s="85"/>
      <c r="B214" s="36"/>
      <c r="C214" s="37"/>
      <c r="D214" s="4"/>
      <c r="E214" s="65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x14ac:dyDescent="0.25">
      <c r="A215" s="85"/>
      <c r="B215" s="36"/>
      <c r="C215" s="37"/>
      <c r="D215" s="4"/>
      <c r="E215" s="65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x14ac:dyDescent="0.25">
      <c r="A216" s="85"/>
      <c r="B216" s="36"/>
      <c r="C216" s="37"/>
      <c r="D216" s="4"/>
      <c r="E216" s="65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x14ac:dyDescent="0.25">
      <c r="A217" s="85"/>
      <c r="B217" s="36"/>
      <c r="C217" s="37"/>
      <c r="D217" s="4"/>
      <c r="E217" s="65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x14ac:dyDescent="0.25">
      <c r="A218" s="85"/>
      <c r="B218" s="36"/>
      <c r="C218" s="37"/>
      <c r="D218" s="4"/>
      <c r="E218" s="65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x14ac:dyDescent="0.25">
      <c r="A219" s="85"/>
      <c r="B219" s="36"/>
      <c r="C219" s="37"/>
      <c r="D219" s="4"/>
      <c r="E219" s="65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x14ac:dyDescent="0.25">
      <c r="A220" s="85"/>
      <c r="B220" s="36"/>
      <c r="C220" s="37"/>
      <c r="D220" s="4"/>
      <c r="E220" s="65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x14ac:dyDescent="0.25">
      <c r="A221" s="85"/>
      <c r="B221" s="36"/>
      <c r="C221" s="37"/>
      <c r="D221" s="4"/>
      <c r="E221" s="65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x14ac:dyDescent="0.25">
      <c r="A222" s="85"/>
      <c r="B222" s="36"/>
      <c r="C222" s="37"/>
      <c r="D222" s="4"/>
      <c r="E222" s="65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x14ac:dyDescent="0.25">
      <c r="A223" s="85"/>
      <c r="B223" s="36"/>
      <c r="C223" s="37"/>
      <c r="D223" s="4"/>
      <c r="E223" s="65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x14ac:dyDescent="0.25">
      <c r="A224" s="85"/>
      <c r="B224" s="36"/>
      <c r="C224" s="37"/>
      <c r="D224" s="4"/>
      <c r="E224" s="65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x14ac:dyDescent="0.25">
      <c r="A225" s="85"/>
      <c r="B225" s="36"/>
      <c r="C225" s="37"/>
      <c r="D225" s="4"/>
      <c r="E225" s="65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x14ac:dyDescent="0.25">
      <c r="A226" s="85"/>
      <c r="B226" s="36"/>
      <c r="C226" s="37"/>
      <c r="D226" s="4"/>
      <c r="E226" s="65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x14ac:dyDescent="0.25">
      <c r="A227" s="85"/>
      <c r="B227" s="36"/>
      <c r="C227" s="37"/>
      <c r="D227" s="4"/>
      <c r="E227" s="65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x14ac:dyDescent="0.25">
      <c r="A228" s="85"/>
      <c r="B228" s="36"/>
      <c r="C228" s="37"/>
      <c r="D228" s="4"/>
      <c r="E228" s="65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x14ac:dyDescent="0.25">
      <c r="A229" s="85"/>
      <c r="B229" s="36"/>
      <c r="C229" s="37"/>
      <c r="D229" s="4"/>
      <c r="E229" s="65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x14ac:dyDescent="0.25">
      <c r="A230" s="85"/>
      <c r="B230" s="36"/>
      <c r="C230" s="37"/>
      <c r="D230" s="4"/>
      <c r="E230" s="65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x14ac:dyDescent="0.25">
      <c r="A231" s="85"/>
      <c r="B231" s="36"/>
      <c r="C231" s="37"/>
      <c r="D231" s="4"/>
      <c r="E231" s="65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x14ac:dyDescent="0.25">
      <c r="A232" s="85"/>
      <c r="B232" s="36"/>
      <c r="C232" s="37"/>
      <c r="D232" s="4"/>
      <c r="E232" s="65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x14ac:dyDescent="0.25">
      <c r="A233" s="85"/>
      <c r="B233" s="36"/>
      <c r="C233" s="37"/>
      <c r="D233" s="4"/>
      <c r="E233" s="65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x14ac:dyDescent="0.25">
      <c r="A234" s="85"/>
      <c r="B234" s="36"/>
      <c r="C234" s="37"/>
      <c r="D234" s="4"/>
      <c r="E234" s="65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x14ac:dyDescent="0.25">
      <c r="A235" s="85"/>
      <c r="B235" s="36"/>
      <c r="C235" s="37"/>
      <c r="D235" s="4"/>
      <c r="E235" s="65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x14ac:dyDescent="0.25">
      <c r="A236" s="85"/>
      <c r="B236" s="36"/>
      <c r="C236" s="37"/>
      <c r="D236" s="4"/>
      <c r="E236" s="65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x14ac:dyDescent="0.25">
      <c r="A237" s="85"/>
      <c r="B237" s="36"/>
      <c r="C237" s="37"/>
      <c r="D237" s="4"/>
      <c r="E237" s="65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x14ac:dyDescent="0.25">
      <c r="A238" s="85"/>
      <c r="B238" s="36"/>
      <c r="C238" s="37"/>
      <c r="D238" s="4"/>
      <c r="E238" s="65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x14ac:dyDescent="0.25">
      <c r="A239" s="85"/>
      <c r="B239" s="36"/>
      <c r="C239" s="37"/>
      <c r="D239" s="4"/>
      <c r="E239" s="65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x14ac:dyDescent="0.25">
      <c r="A240" s="85"/>
      <c r="B240" s="36"/>
      <c r="C240" s="37"/>
      <c r="D240" s="4"/>
      <c r="E240" s="65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x14ac:dyDescent="0.25">
      <c r="A241" s="85"/>
      <c r="B241" s="36"/>
      <c r="C241" s="37"/>
      <c r="D241" s="4"/>
      <c r="E241" s="65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25">
      <c r="A242" s="85"/>
      <c r="B242" s="36"/>
      <c r="C242" s="37"/>
      <c r="D242" s="4"/>
      <c r="E242" s="65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25">
      <c r="A243" s="85"/>
      <c r="B243" s="36"/>
      <c r="C243" s="37"/>
      <c r="D243" s="4"/>
      <c r="E243" s="65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x14ac:dyDescent="0.25">
      <c r="A244" s="85"/>
      <c r="B244" s="36"/>
      <c r="C244" s="37"/>
      <c r="D244" s="4"/>
      <c r="E244" s="65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x14ac:dyDescent="0.25">
      <c r="A245" s="85"/>
      <c r="B245" s="36"/>
      <c r="C245" s="37"/>
      <c r="D245" s="4"/>
      <c r="E245" s="65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x14ac:dyDescent="0.25">
      <c r="A246" s="85"/>
      <c r="B246" s="36"/>
      <c r="C246" s="37"/>
      <c r="D246" s="4"/>
      <c r="E246" s="65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x14ac:dyDescent="0.25">
      <c r="A247" s="85"/>
      <c r="B247" s="36"/>
      <c r="C247" s="37"/>
      <c r="D247" s="4"/>
      <c r="E247" s="65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x14ac:dyDescent="0.25">
      <c r="A248" s="85"/>
      <c r="B248" s="36"/>
      <c r="C248" s="37"/>
      <c r="D248" s="4"/>
      <c r="E248" s="65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x14ac:dyDescent="0.25">
      <c r="A249" s="85"/>
      <c r="B249" s="36"/>
      <c r="C249" s="37"/>
      <c r="D249" s="4"/>
      <c r="E249" s="65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x14ac:dyDescent="0.25">
      <c r="A250" s="85"/>
      <c r="B250" s="36"/>
      <c r="C250" s="37"/>
      <c r="D250" s="4"/>
      <c r="E250" s="65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x14ac:dyDescent="0.25">
      <c r="A251" s="85"/>
      <c r="B251" s="36"/>
      <c r="C251" s="37"/>
      <c r="D251" s="4"/>
      <c r="E251" s="65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x14ac:dyDescent="0.25">
      <c r="A252" s="85"/>
      <c r="B252" s="36"/>
      <c r="C252" s="37"/>
      <c r="D252" s="4"/>
      <c r="E252" s="65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x14ac:dyDescent="0.25">
      <c r="A253" s="85"/>
      <c r="B253" s="36"/>
      <c r="C253" s="37"/>
      <c r="D253" s="4"/>
      <c r="E253" s="65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x14ac:dyDescent="0.25">
      <c r="A254" s="85"/>
      <c r="B254" s="36"/>
      <c r="C254" s="37"/>
      <c r="D254" s="4"/>
      <c r="E254" s="65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x14ac:dyDescent="0.25">
      <c r="A255" s="85"/>
      <c r="B255" s="36"/>
      <c r="C255" s="37"/>
      <c r="D255" s="4"/>
      <c r="E255" s="65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x14ac:dyDescent="0.25">
      <c r="A256" s="85"/>
      <c r="B256" s="36"/>
      <c r="C256" s="37"/>
      <c r="D256" s="4"/>
      <c r="E256" s="65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x14ac:dyDescent="0.25">
      <c r="A257" s="85"/>
      <c r="B257" s="36"/>
      <c r="C257" s="37"/>
      <c r="D257" s="4"/>
      <c r="E257" s="65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x14ac:dyDescent="0.25">
      <c r="A258" s="85"/>
      <c r="B258" s="36"/>
      <c r="C258" s="37"/>
      <c r="D258" s="4"/>
      <c r="E258" s="65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x14ac:dyDescent="0.25">
      <c r="A259" s="85"/>
      <c r="B259" s="36"/>
      <c r="C259" s="37"/>
      <c r="D259" s="4"/>
      <c r="E259" s="65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x14ac:dyDescent="0.25">
      <c r="A260" s="85"/>
      <c r="B260" s="36"/>
      <c r="C260" s="37"/>
      <c r="D260" s="4"/>
      <c r="E260" s="65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x14ac:dyDescent="0.25">
      <c r="A261" s="85"/>
      <c r="B261" s="36"/>
      <c r="C261" s="37"/>
      <c r="D261" s="4"/>
      <c r="E261" s="65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x14ac:dyDescent="0.25">
      <c r="A262" s="85"/>
      <c r="B262" s="36"/>
      <c r="C262" s="37"/>
      <c r="D262" s="4"/>
      <c r="E262" s="65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x14ac:dyDescent="0.25">
      <c r="A263" s="85"/>
      <c r="B263" s="36"/>
      <c r="C263" s="37"/>
      <c r="D263" s="4"/>
      <c r="E263" s="65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x14ac:dyDescent="0.25">
      <c r="A264" s="85"/>
      <c r="B264" s="36"/>
      <c r="C264" s="37"/>
      <c r="D264" s="4"/>
      <c r="E264" s="65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x14ac:dyDescent="0.25">
      <c r="A265" s="85"/>
      <c r="B265" s="36"/>
      <c r="C265" s="37"/>
      <c r="D265" s="4"/>
      <c r="E265" s="65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x14ac:dyDescent="0.25">
      <c r="A266" s="85"/>
      <c r="B266" s="36"/>
      <c r="C266" s="37"/>
      <c r="D266" s="4"/>
      <c r="E266" s="65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x14ac:dyDescent="0.25">
      <c r="A267" s="85"/>
      <c r="B267" s="36"/>
      <c r="C267" s="37"/>
      <c r="D267" s="4"/>
      <c r="E267" s="65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x14ac:dyDescent="0.25">
      <c r="A268" s="85"/>
      <c r="B268" s="36"/>
      <c r="C268" s="37"/>
      <c r="D268" s="4"/>
      <c r="E268" s="65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x14ac:dyDescent="0.25">
      <c r="A269" s="85"/>
      <c r="B269" s="36"/>
      <c r="C269" s="37"/>
      <c r="D269" s="4"/>
      <c r="E269" s="65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x14ac:dyDescent="0.25">
      <c r="A270" s="85"/>
      <c r="B270" s="36"/>
      <c r="C270" s="37"/>
      <c r="D270" s="4"/>
      <c r="E270" s="65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x14ac:dyDescent="0.25">
      <c r="A271" s="85"/>
      <c r="B271" s="36"/>
      <c r="C271" s="37"/>
      <c r="D271" s="4"/>
      <c r="E271" s="65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x14ac:dyDescent="0.25">
      <c r="A272" s="85"/>
      <c r="B272" s="36"/>
      <c r="C272" s="37"/>
      <c r="D272" s="4"/>
      <c r="E272" s="65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x14ac:dyDescent="0.25">
      <c r="A273" s="85"/>
      <c r="B273" s="36"/>
      <c r="C273" s="37"/>
      <c r="D273" s="4"/>
      <c r="E273" s="65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x14ac:dyDescent="0.25">
      <c r="A274" s="85"/>
      <c r="B274" s="36"/>
      <c r="C274" s="37"/>
      <c r="D274" s="4"/>
      <c r="E274" s="65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x14ac:dyDescent="0.25">
      <c r="A275" s="85"/>
      <c r="B275" s="36"/>
      <c r="C275" s="37"/>
      <c r="D275" s="4"/>
      <c r="E275" s="65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x14ac:dyDescent="0.25">
      <c r="A276" s="85"/>
      <c r="B276" s="36"/>
      <c r="C276" s="37"/>
      <c r="D276" s="4"/>
      <c r="E276" s="65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x14ac:dyDescent="0.25">
      <c r="A277" s="85"/>
      <c r="B277" s="36"/>
      <c r="C277" s="37"/>
      <c r="D277" s="4"/>
      <c r="E277" s="65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x14ac:dyDescent="0.25">
      <c r="A278" s="85"/>
      <c r="B278" s="36"/>
      <c r="C278" s="37"/>
      <c r="D278" s="4"/>
      <c r="E278" s="65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x14ac:dyDescent="0.25">
      <c r="A279" s="85"/>
      <c r="B279" s="36"/>
      <c r="C279" s="37"/>
      <c r="D279" s="4"/>
      <c r="E279" s="65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x14ac:dyDescent="0.25">
      <c r="A280" s="85"/>
      <c r="B280" s="36"/>
      <c r="C280" s="37"/>
      <c r="D280" s="4"/>
      <c r="E280" s="65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x14ac:dyDescent="0.25">
      <c r="A281" s="85"/>
      <c r="B281" s="36"/>
      <c r="C281" s="37"/>
      <c r="D281" s="4"/>
      <c r="E281" s="65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x14ac:dyDescent="0.25">
      <c r="A282" s="85"/>
      <c r="B282" s="36"/>
      <c r="C282" s="37"/>
      <c r="D282" s="4"/>
      <c r="E282" s="65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x14ac:dyDescent="0.25">
      <c r="A283" s="85"/>
      <c r="B283" s="36"/>
      <c r="C283" s="37"/>
      <c r="D283" s="4"/>
      <c r="E283" s="65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x14ac:dyDescent="0.25">
      <c r="A284" s="85"/>
      <c r="B284" s="36"/>
      <c r="C284" s="37"/>
      <c r="D284" s="4"/>
      <c r="E284" s="65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x14ac:dyDescent="0.25">
      <c r="A285" s="85"/>
      <c r="B285" s="36"/>
      <c r="C285" s="37"/>
      <c r="D285" s="4"/>
      <c r="E285" s="65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x14ac:dyDescent="0.25">
      <c r="A286" s="85"/>
      <c r="B286" s="36"/>
      <c r="C286" s="37"/>
      <c r="D286" s="4"/>
      <c r="E286" s="65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x14ac:dyDescent="0.25">
      <c r="A287" s="85"/>
      <c r="B287" s="36"/>
      <c r="C287" s="37"/>
      <c r="D287" s="4"/>
      <c r="E287" s="65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x14ac:dyDescent="0.25">
      <c r="A288" s="85"/>
      <c r="B288" s="36"/>
      <c r="C288" s="37"/>
      <c r="D288" s="4"/>
      <c r="E288" s="65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x14ac:dyDescent="0.25">
      <c r="A289" s="85"/>
      <c r="B289" s="36"/>
      <c r="C289" s="37"/>
      <c r="D289" s="4"/>
      <c r="E289" s="65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x14ac:dyDescent="0.25">
      <c r="A290" s="85"/>
      <c r="B290" s="36"/>
      <c r="C290" s="37"/>
      <c r="D290" s="4"/>
      <c r="E290" s="65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x14ac:dyDescent="0.25">
      <c r="A291" s="85"/>
      <c r="B291" s="36"/>
      <c r="C291" s="37"/>
      <c r="D291" s="4"/>
      <c r="E291" s="65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x14ac:dyDescent="0.25">
      <c r="A292" s="85"/>
      <c r="B292" s="36"/>
      <c r="C292" s="37"/>
      <c r="D292" s="4"/>
      <c r="E292" s="65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x14ac:dyDescent="0.25">
      <c r="A293" s="85"/>
      <c r="B293" s="36"/>
      <c r="C293" s="37"/>
      <c r="D293" s="4"/>
      <c r="E293" s="65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x14ac:dyDescent="0.25">
      <c r="A294" s="85"/>
      <c r="B294" s="36"/>
      <c r="C294" s="37"/>
      <c r="D294" s="4"/>
      <c r="E294" s="65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x14ac:dyDescent="0.25">
      <c r="A295" s="85"/>
      <c r="B295" s="36"/>
      <c r="C295" s="37"/>
      <c r="D295" s="4"/>
      <c r="E295" s="65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x14ac:dyDescent="0.25">
      <c r="A296" s="85"/>
      <c r="B296" s="36"/>
      <c r="C296" s="37"/>
      <c r="D296" s="4"/>
      <c r="E296" s="65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x14ac:dyDescent="0.25">
      <c r="A297" s="85"/>
      <c r="B297" s="36"/>
      <c r="C297" s="37"/>
      <c r="D297" s="4"/>
      <c r="E297" s="65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x14ac:dyDescent="0.25">
      <c r="A298" s="85"/>
      <c r="B298" s="36"/>
      <c r="C298" s="37"/>
      <c r="D298" s="4"/>
      <c r="E298" s="65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x14ac:dyDescent="0.25">
      <c r="A299" s="85"/>
      <c r="B299" s="36"/>
      <c r="C299" s="37"/>
      <c r="D299" s="4"/>
      <c r="E299" s="65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x14ac:dyDescent="0.25">
      <c r="A300" s="85"/>
      <c r="B300" s="36"/>
      <c r="C300" s="37"/>
      <c r="D300" s="4"/>
      <c r="E300" s="65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x14ac:dyDescent="0.25">
      <c r="A301" s="85"/>
      <c r="B301" s="36"/>
      <c r="C301" s="37"/>
      <c r="D301" s="4"/>
      <c r="E301" s="65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x14ac:dyDescent="0.25">
      <c r="A302" s="85"/>
      <c r="B302" s="36"/>
      <c r="C302" s="37"/>
      <c r="D302" s="4"/>
      <c r="E302" s="65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x14ac:dyDescent="0.25">
      <c r="A303" s="85"/>
      <c r="B303" s="36"/>
      <c r="C303" s="37"/>
      <c r="D303" s="4"/>
      <c r="E303" s="65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x14ac:dyDescent="0.25">
      <c r="A304" s="85"/>
      <c r="B304" s="36"/>
      <c r="C304" s="37"/>
      <c r="D304" s="4"/>
      <c r="E304" s="65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x14ac:dyDescent="0.25">
      <c r="A305" s="85"/>
      <c r="B305" s="36"/>
      <c r="C305" s="37"/>
      <c r="D305" s="4"/>
      <c r="E305" s="65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x14ac:dyDescent="0.25">
      <c r="A306" s="85"/>
      <c r="B306" s="36"/>
      <c r="C306" s="37"/>
      <c r="D306" s="4"/>
      <c r="E306" s="65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x14ac:dyDescent="0.25">
      <c r="A307" s="85"/>
      <c r="B307" s="36"/>
      <c r="C307" s="37"/>
      <c r="D307" s="4"/>
      <c r="E307" s="65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x14ac:dyDescent="0.25">
      <c r="A308" s="85"/>
      <c r="B308" s="36"/>
      <c r="C308" s="37"/>
      <c r="D308" s="4"/>
      <c r="E308" s="65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x14ac:dyDescent="0.25">
      <c r="A309" s="85"/>
      <c r="B309" s="36"/>
      <c r="C309" s="37"/>
      <c r="D309" s="4"/>
      <c r="E309" s="65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x14ac:dyDescent="0.25">
      <c r="A310" s="85"/>
      <c r="B310" s="36"/>
      <c r="C310" s="37"/>
      <c r="D310" s="4"/>
      <c r="E310" s="65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x14ac:dyDescent="0.25">
      <c r="A311" s="85"/>
      <c r="B311" s="36"/>
      <c r="C311" s="37"/>
      <c r="D311" s="4"/>
      <c r="E311" s="65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x14ac:dyDescent="0.25">
      <c r="A312" s="85"/>
      <c r="B312" s="36"/>
      <c r="C312" s="37"/>
      <c r="D312" s="4"/>
      <c r="E312" s="65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x14ac:dyDescent="0.25">
      <c r="A313" s="85"/>
      <c r="B313" s="36"/>
      <c r="C313" s="37"/>
      <c r="D313" s="4"/>
      <c r="E313" s="65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x14ac:dyDescent="0.25">
      <c r="A314" s="85"/>
      <c r="B314" s="36"/>
      <c r="C314" s="37"/>
      <c r="D314" s="4"/>
      <c r="E314" s="65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x14ac:dyDescent="0.25">
      <c r="A315" s="85"/>
      <c r="B315" s="36"/>
      <c r="C315" s="37"/>
      <c r="D315" s="4"/>
      <c r="E315" s="65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x14ac:dyDescent="0.25">
      <c r="A316" s="85"/>
      <c r="B316" s="36"/>
      <c r="C316" s="37"/>
      <c r="D316" s="4"/>
      <c r="E316" s="65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x14ac:dyDescent="0.25">
      <c r="A317" s="85"/>
      <c r="B317" s="36"/>
      <c r="C317" s="37"/>
      <c r="D317" s="4"/>
      <c r="E317" s="65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x14ac:dyDescent="0.25">
      <c r="A318" s="85"/>
      <c r="B318" s="36"/>
      <c r="C318" s="37"/>
      <c r="D318" s="4"/>
      <c r="E318" s="65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x14ac:dyDescent="0.25">
      <c r="A319" s="85"/>
      <c r="B319" s="36"/>
      <c r="C319" s="37"/>
      <c r="D319" s="4"/>
      <c r="E319" s="65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x14ac:dyDescent="0.25">
      <c r="A320" s="85"/>
      <c r="B320" s="36"/>
      <c r="C320" s="37"/>
      <c r="D320" s="4"/>
      <c r="E320" s="65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x14ac:dyDescent="0.25">
      <c r="A321" s="85"/>
      <c r="B321" s="36"/>
      <c r="C321" s="37"/>
      <c r="D321" s="4"/>
      <c r="E321" s="65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x14ac:dyDescent="0.25">
      <c r="A322" s="85"/>
      <c r="B322" s="36"/>
      <c r="C322" s="37"/>
      <c r="D322" s="4"/>
      <c r="E322" s="65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x14ac:dyDescent="0.25">
      <c r="A323" s="85"/>
      <c r="B323" s="36"/>
      <c r="C323" s="37"/>
      <c r="D323" s="4"/>
      <c r="E323" s="65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x14ac:dyDescent="0.25">
      <c r="A324" s="85"/>
      <c r="B324" s="36"/>
      <c r="C324" s="37"/>
      <c r="D324" s="4"/>
      <c r="E324" s="65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x14ac:dyDescent="0.25">
      <c r="A325" s="85"/>
      <c r="B325" s="36"/>
      <c r="C325" s="37"/>
      <c r="D325" s="4"/>
      <c r="E325" s="65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x14ac:dyDescent="0.25">
      <c r="A326" s="85"/>
      <c r="B326" s="36"/>
      <c r="C326" s="37"/>
      <c r="D326" s="4"/>
      <c r="E326" s="65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x14ac:dyDescent="0.25">
      <c r="A327" s="85"/>
      <c r="B327" s="36"/>
      <c r="C327" s="37"/>
      <c r="D327" s="4"/>
      <c r="E327" s="65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x14ac:dyDescent="0.25">
      <c r="A328" s="85"/>
      <c r="B328" s="36"/>
      <c r="C328" s="37"/>
      <c r="D328" s="4"/>
      <c r="E328" s="65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x14ac:dyDescent="0.25">
      <c r="A329" s="85"/>
      <c r="B329" s="36"/>
      <c r="C329" s="37"/>
      <c r="D329" s="4"/>
      <c r="E329" s="65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x14ac:dyDescent="0.25">
      <c r="A330" s="85"/>
      <c r="B330" s="36"/>
      <c r="C330" s="37"/>
      <c r="D330" s="4"/>
      <c r="E330" s="65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x14ac:dyDescent="0.25">
      <c r="A331" s="85"/>
      <c r="B331" s="36"/>
      <c r="C331" s="37"/>
      <c r="D331" s="4"/>
      <c r="E331" s="65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x14ac:dyDescent="0.25">
      <c r="A332" s="85"/>
      <c r="B332" s="36"/>
      <c r="C332" s="37"/>
      <c r="D332" s="4"/>
      <c r="E332" s="65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x14ac:dyDescent="0.25">
      <c r="A333" s="85"/>
      <c r="B333" s="36"/>
      <c r="C333" s="37"/>
      <c r="D333" s="4"/>
      <c r="E333" s="65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x14ac:dyDescent="0.25">
      <c r="A334" s="85"/>
      <c r="B334" s="36"/>
      <c r="C334" s="37"/>
      <c r="D334" s="4"/>
      <c r="E334" s="65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x14ac:dyDescent="0.25">
      <c r="A335" s="85"/>
      <c r="B335" s="36"/>
      <c r="C335" s="37"/>
      <c r="D335" s="4"/>
      <c r="E335" s="65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x14ac:dyDescent="0.25">
      <c r="A336" s="85"/>
      <c r="B336" s="36"/>
      <c r="C336" s="37"/>
      <c r="D336" s="4"/>
      <c r="E336" s="65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x14ac:dyDescent="0.25">
      <c r="A337" s="85"/>
      <c r="B337" s="36"/>
      <c r="C337" s="37"/>
      <c r="D337" s="4"/>
      <c r="E337" s="65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x14ac:dyDescent="0.25">
      <c r="A338" s="85"/>
      <c r="B338" s="36"/>
      <c r="C338" s="37"/>
      <c r="D338" s="4"/>
      <c r="E338" s="65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x14ac:dyDescent="0.25">
      <c r="A339" s="85"/>
      <c r="B339" s="36"/>
      <c r="C339" s="37"/>
      <c r="D339" s="4"/>
      <c r="E339" s="65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x14ac:dyDescent="0.25">
      <c r="A340" s="85"/>
      <c r="B340" s="36"/>
      <c r="C340" s="37"/>
      <c r="D340" s="4"/>
      <c r="E340" s="65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x14ac:dyDescent="0.25">
      <c r="A341" s="85"/>
      <c r="B341" s="36"/>
      <c r="C341" s="37"/>
      <c r="D341" s="4"/>
      <c r="E341" s="65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x14ac:dyDescent="0.25">
      <c r="A342" s="85"/>
      <c r="B342" s="36"/>
      <c r="C342" s="37"/>
      <c r="D342" s="4"/>
      <c r="E342" s="65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x14ac:dyDescent="0.25">
      <c r="A343" s="85"/>
      <c r="B343" s="36"/>
      <c r="C343" s="37"/>
      <c r="D343" s="4"/>
      <c r="E343" s="65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x14ac:dyDescent="0.25">
      <c r="A344" s="85"/>
      <c r="B344" s="36"/>
      <c r="C344" s="37"/>
      <c r="D344" s="4"/>
      <c r="E344" s="65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x14ac:dyDescent="0.25">
      <c r="A345" s="85"/>
      <c r="B345" s="36"/>
      <c r="C345" s="37"/>
      <c r="D345" s="4"/>
      <c r="E345" s="65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x14ac:dyDescent="0.25">
      <c r="A346" s="85"/>
      <c r="B346" s="36"/>
      <c r="C346" s="37"/>
      <c r="D346" s="4"/>
      <c r="E346" s="65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x14ac:dyDescent="0.25">
      <c r="A347" s="85"/>
      <c r="B347" s="36"/>
      <c r="C347" s="37"/>
      <c r="D347" s="4"/>
      <c r="E347" s="65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x14ac:dyDescent="0.25">
      <c r="A348" s="85"/>
      <c r="B348" s="36"/>
      <c r="C348" s="37"/>
      <c r="D348" s="4"/>
      <c r="E348" s="65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x14ac:dyDescent="0.25">
      <c r="A349" s="85"/>
      <c r="B349" s="36"/>
      <c r="C349" s="37"/>
      <c r="D349" s="4"/>
      <c r="E349" s="65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x14ac:dyDescent="0.25">
      <c r="A350" s="85"/>
      <c r="B350" s="36"/>
      <c r="C350" s="37"/>
      <c r="D350" s="4"/>
      <c r="E350" s="65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x14ac:dyDescent="0.25">
      <c r="A351" s="85"/>
      <c r="B351" s="36"/>
      <c r="C351" s="37"/>
      <c r="D351" s="4"/>
      <c r="E351" s="65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x14ac:dyDescent="0.25">
      <c r="A352" s="85"/>
      <c r="B352" s="36"/>
      <c r="C352" s="37"/>
      <c r="D352" s="4"/>
      <c r="E352" s="65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x14ac:dyDescent="0.25">
      <c r="A353" s="85"/>
      <c r="B353" s="36"/>
      <c r="C353" s="37"/>
      <c r="D353" s="4"/>
      <c r="E353" s="65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x14ac:dyDescent="0.25">
      <c r="A354" s="85"/>
      <c r="B354" s="36"/>
      <c r="C354" s="37"/>
      <c r="D354" s="4"/>
      <c r="E354" s="65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x14ac:dyDescent="0.25">
      <c r="A355" s="85"/>
      <c r="B355" s="36"/>
      <c r="C355" s="37"/>
      <c r="D355" s="4"/>
      <c r="E355" s="65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x14ac:dyDescent="0.25">
      <c r="A356" s="85"/>
      <c r="B356" s="36"/>
      <c r="C356" s="37"/>
      <c r="D356" s="4"/>
      <c r="E356" s="65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x14ac:dyDescent="0.25">
      <c r="A357" s="85"/>
      <c r="B357" s="36"/>
      <c r="C357" s="37"/>
      <c r="D357" s="4"/>
      <c r="E357" s="65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x14ac:dyDescent="0.25">
      <c r="A358" s="85"/>
      <c r="B358" s="36"/>
      <c r="C358" s="37"/>
      <c r="D358" s="4"/>
      <c r="E358" s="65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x14ac:dyDescent="0.25">
      <c r="A359" s="85"/>
      <c r="B359" s="36"/>
      <c r="C359" s="37"/>
      <c r="D359" s="4"/>
      <c r="E359" s="65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x14ac:dyDescent="0.25">
      <c r="A360" s="85"/>
      <c r="B360" s="36"/>
      <c r="C360" s="37"/>
      <c r="D360" s="4"/>
      <c r="E360" s="65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x14ac:dyDescent="0.25">
      <c r="A361" s="85"/>
      <c r="B361" s="36"/>
      <c r="C361" s="37"/>
      <c r="D361" s="4"/>
      <c r="E361" s="65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x14ac:dyDescent="0.25">
      <c r="A362" s="85"/>
      <c r="B362" s="36"/>
      <c r="C362" s="37"/>
      <c r="D362" s="4"/>
      <c r="E362" s="65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x14ac:dyDescent="0.25">
      <c r="A363" s="85"/>
      <c r="B363" s="36"/>
      <c r="C363" s="37"/>
      <c r="D363" s="4"/>
      <c r="E363" s="65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x14ac:dyDescent="0.25">
      <c r="A364" s="85"/>
      <c r="B364" s="36"/>
      <c r="C364" s="37"/>
      <c r="D364" s="4"/>
      <c r="E364" s="65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x14ac:dyDescent="0.25">
      <c r="A365" s="85"/>
      <c r="B365" s="36"/>
      <c r="C365" s="37"/>
      <c r="D365" s="4"/>
      <c r="E365" s="65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x14ac:dyDescent="0.25">
      <c r="A366" s="85"/>
      <c r="B366" s="36"/>
      <c r="C366" s="37"/>
      <c r="D366" s="4"/>
      <c r="E366" s="65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x14ac:dyDescent="0.25">
      <c r="A367" s="85"/>
      <c r="B367" s="36"/>
      <c r="C367" s="37"/>
      <c r="D367" s="4"/>
      <c r="E367" s="65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x14ac:dyDescent="0.25">
      <c r="A368" s="85"/>
      <c r="B368" s="36"/>
      <c r="C368" s="37"/>
      <c r="D368" s="4"/>
      <c r="E368" s="65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x14ac:dyDescent="0.25">
      <c r="A369" s="85"/>
      <c r="B369" s="36"/>
      <c r="C369" s="37"/>
      <c r="D369" s="4"/>
      <c r="E369" s="65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x14ac:dyDescent="0.25">
      <c r="A370" s="85"/>
      <c r="B370" s="36"/>
      <c r="C370" s="37"/>
      <c r="D370" s="4"/>
      <c r="E370" s="65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x14ac:dyDescent="0.25">
      <c r="A371" s="85"/>
      <c r="B371" s="36"/>
      <c r="C371" s="37"/>
      <c r="D371" s="4"/>
      <c r="E371" s="65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x14ac:dyDescent="0.25">
      <c r="A372" s="85"/>
      <c r="B372" s="36"/>
      <c r="C372" s="37"/>
      <c r="D372" s="4"/>
      <c r="E372" s="65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x14ac:dyDescent="0.25">
      <c r="A373" s="85"/>
      <c r="B373" s="36"/>
      <c r="C373" s="37"/>
      <c r="D373" s="4"/>
      <c r="E373" s="65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x14ac:dyDescent="0.25">
      <c r="A374" s="85"/>
      <c r="B374" s="36"/>
      <c r="C374" s="37"/>
      <c r="D374" s="4"/>
      <c r="E374" s="65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x14ac:dyDescent="0.25">
      <c r="A375" s="85"/>
      <c r="B375" s="36"/>
      <c r="C375" s="37"/>
      <c r="D375" s="4"/>
      <c r="E375" s="65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x14ac:dyDescent="0.25">
      <c r="A376" s="85"/>
      <c r="B376" s="36"/>
      <c r="C376" s="37"/>
      <c r="D376" s="4"/>
      <c r="E376" s="65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x14ac:dyDescent="0.25">
      <c r="A377" s="85"/>
      <c r="B377" s="36"/>
      <c r="C377" s="37"/>
      <c r="D377" s="4"/>
      <c r="E377" s="65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x14ac:dyDescent="0.25">
      <c r="A378" s="85"/>
      <c r="B378" s="36"/>
      <c r="C378" s="37"/>
      <c r="D378" s="4"/>
      <c r="E378" s="65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x14ac:dyDescent="0.25">
      <c r="A379" s="85"/>
      <c r="B379" s="36"/>
      <c r="C379" s="37"/>
      <c r="D379" s="4"/>
      <c r="E379" s="65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x14ac:dyDescent="0.25">
      <c r="A380" s="85"/>
      <c r="B380" s="36"/>
      <c r="C380" s="37"/>
      <c r="D380" s="4"/>
      <c r="E380" s="65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x14ac:dyDescent="0.25">
      <c r="A381" s="85"/>
      <c r="B381" s="36"/>
      <c r="C381" s="37"/>
      <c r="D381" s="4"/>
      <c r="E381" s="65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x14ac:dyDescent="0.25">
      <c r="A382" s="85"/>
      <c r="B382" s="36"/>
      <c r="C382" s="37"/>
      <c r="D382" s="4"/>
      <c r="E382" s="65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x14ac:dyDescent="0.25">
      <c r="A383" s="85"/>
      <c r="B383" s="36"/>
      <c r="C383" s="37"/>
      <c r="D383" s="4"/>
      <c r="E383" s="65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x14ac:dyDescent="0.25">
      <c r="A384" s="85"/>
      <c r="B384" s="36"/>
      <c r="C384" s="37"/>
      <c r="D384" s="4"/>
      <c r="E384" s="65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x14ac:dyDescent="0.25">
      <c r="A385" s="85"/>
      <c r="B385" s="36"/>
      <c r="C385" s="37"/>
      <c r="D385" s="4"/>
      <c r="E385" s="65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x14ac:dyDescent="0.25">
      <c r="A386" s="85"/>
      <c r="B386" s="36"/>
      <c r="C386" s="37"/>
      <c r="D386" s="4"/>
      <c r="E386" s="65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x14ac:dyDescent="0.25">
      <c r="A387" s="85"/>
      <c r="B387" s="36"/>
      <c r="C387" s="37"/>
      <c r="D387" s="4"/>
      <c r="E387" s="65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x14ac:dyDescent="0.25">
      <c r="A388" s="85"/>
      <c r="B388" s="36"/>
      <c r="C388" s="37"/>
      <c r="D388" s="4"/>
      <c r="E388" s="65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x14ac:dyDescent="0.25">
      <c r="A389" s="85"/>
      <c r="B389" s="36"/>
      <c r="C389" s="37"/>
      <c r="D389" s="4"/>
      <c r="E389" s="65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x14ac:dyDescent="0.25">
      <c r="A390" s="85"/>
      <c r="B390" s="36"/>
      <c r="C390" s="37"/>
      <c r="D390" s="4"/>
      <c r="E390" s="65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x14ac:dyDescent="0.25">
      <c r="A391" s="85"/>
      <c r="B391" s="36"/>
      <c r="C391" s="37"/>
      <c r="D391" s="4"/>
      <c r="E391" s="65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x14ac:dyDescent="0.25">
      <c r="A392" s="85"/>
      <c r="B392" s="36"/>
      <c r="C392" s="37"/>
      <c r="D392" s="4"/>
      <c r="E392" s="65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x14ac:dyDescent="0.25">
      <c r="A393" s="85"/>
      <c r="B393" s="36"/>
      <c r="C393" s="37"/>
      <c r="D393" s="4"/>
      <c r="E393" s="65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x14ac:dyDescent="0.25">
      <c r="A394" s="85"/>
      <c r="B394" s="36"/>
      <c r="C394" s="37"/>
      <c r="D394" s="4"/>
      <c r="E394" s="65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x14ac:dyDescent="0.25">
      <c r="A395" s="85"/>
      <c r="B395" s="36"/>
      <c r="C395" s="37"/>
      <c r="D395" s="4"/>
      <c r="E395" s="65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x14ac:dyDescent="0.25">
      <c r="A396" s="85"/>
      <c r="B396" s="36"/>
      <c r="C396" s="37"/>
      <c r="D396" s="4"/>
      <c r="E396" s="65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x14ac:dyDescent="0.25">
      <c r="A397" s="85"/>
      <c r="B397" s="36"/>
      <c r="C397" s="37"/>
      <c r="D397" s="4"/>
      <c r="E397" s="65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x14ac:dyDescent="0.25">
      <c r="A398" s="85"/>
      <c r="B398" s="36"/>
      <c r="C398" s="37"/>
      <c r="D398" s="4"/>
      <c r="E398" s="65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x14ac:dyDescent="0.25">
      <c r="A399" s="85"/>
      <c r="B399" s="36"/>
      <c r="C399" s="37"/>
      <c r="D399" s="4"/>
      <c r="E399" s="65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x14ac:dyDescent="0.25">
      <c r="A400" s="85"/>
      <c r="B400" s="36"/>
      <c r="C400" s="37"/>
      <c r="D400" s="4"/>
      <c r="E400" s="65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x14ac:dyDescent="0.25">
      <c r="A401" s="85"/>
      <c r="B401" s="36"/>
      <c r="C401" s="37"/>
      <c r="D401" s="4"/>
      <c r="E401" s="65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x14ac:dyDescent="0.25">
      <c r="A402" s="85"/>
      <c r="B402" s="36"/>
      <c r="C402" s="37"/>
      <c r="D402" s="4"/>
      <c r="E402" s="65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x14ac:dyDescent="0.25">
      <c r="A403" s="85"/>
      <c r="B403" s="36"/>
      <c r="C403" s="37"/>
      <c r="D403" s="4"/>
      <c r="E403" s="65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x14ac:dyDescent="0.25">
      <c r="A404" s="85"/>
      <c r="B404" s="36"/>
      <c r="C404" s="37"/>
      <c r="D404" s="4"/>
      <c r="E404" s="65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x14ac:dyDescent="0.25">
      <c r="A405" s="85"/>
      <c r="B405" s="36"/>
      <c r="C405" s="37"/>
      <c r="D405" s="4"/>
      <c r="E405" s="65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x14ac:dyDescent="0.25">
      <c r="A406" s="85"/>
      <c r="B406" s="36"/>
      <c r="C406" s="37"/>
      <c r="D406" s="4"/>
      <c r="E406" s="65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x14ac:dyDescent="0.25">
      <c r="A407" s="85"/>
      <c r="B407" s="36"/>
      <c r="C407" s="37"/>
      <c r="D407" s="4"/>
      <c r="E407" s="65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x14ac:dyDescent="0.25">
      <c r="A408" s="85"/>
      <c r="B408" s="36"/>
      <c r="C408" s="37"/>
      <c r="D408" s="4"/>
      <c r="E408" s="65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x14ac:dyDescent="0.25">
      <c r="A409" s="85"/>
      <c r="B409" s="36"/>
      <c r="C409" s="37"/>
      <c r="D409" s="4"/>
      <c r="E409" s="65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x14ac:dyDescent="0.25">
      <c r="A410" s="85"/>
      <c r="B410" s="36"/>
      <c r="C410" s="37"/>
      <c r="D410" s="4"/>
      <c r="E410" s="65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x14ac:dyDescent="0.25">
      <c r="A411" s="85"/>
      <c r="B411" s="36"/>
      <c r="C411" s="37"/>
      <c r="D411" s="4"/>
      <c r="E411" s="65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x14ac:dyDescent="0.25">
      <c r="A412" s="85"/>
      <c r="B412" s="36"/>
      <c r="C412" s="37"/>
      <c r="D412" s="4"/>
      <c r="E412" s="65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x14ac:dyDescent="0.25">
      <c r="A413" s="85"/>
      <c r="B413" s="36"/>
      <c r="C413" s="37"/>
      <c r="D413" s="4"/>
      <c r="E413" s="65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x14ac:dyDescent="0.25">
      <c r="A414" s="85"/>
      <c r="B414" s="36"/>
      <c r="C414" s="37"/>
      <c r="D414" s="4"/>
      <c r="E414" s="65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x14ac:dyDescent="0.25">
      <c r="A415" s="85"/>
      <c r="B415" s="36"/>
      <c r="C415" s="37"/>
      <c r="D415" s="4"/>
      <c r="E415" s="65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x14ac:dyDescent="0.25">
      <c r="A416" s="85"/>
      <c r="B416" s="36"/>
      <c r="C416" s="37"/>
      <c r="D416" s="4"/>
      <c r="E416" s="65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x14ac:dyDescent="0.25">
      <c r="A417" s="85"/>
      <c r="B417" s="36"/>
      <c r="C417" s="37"/>
      <c r="D417" s="4"/>
      <c r="E417" s="65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x14ac:dyDescent="0.25">
      <c r="A418" s="85"/>
      <c r="B418" s="36"/>
      <c r="C418" s="37"/>
      <c r="D418" s="4"/>
      <c r="E418" s="65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x14ac:dyDescent="0.25">
      <c r="A419" s="85"/>
      <c r="B419" s="36"/>
      <c r="C419" s="37"/>
      <c r="D419" s="4"/>
      <c r="E419" s="65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x14ac:dyDescent="0.25">
      <c r="A420" s="85"/>
      <c r="B420" s="36"/>
      <c r="C420" s="37"/>
      <c r="D420" s="4"/>
      <c r="E420" s="65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x14ac:dyDescent="0.25">
      <c r="A421" s="85"/>
      <c r="B421" s="36"/>
      <c r="C421" s="37"/>
      <c r="D421" s="4"/>
      <c r="E421" s="65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x14ac:dyDescent="0.25">
      <c r="A422" s="85"/>
      <c r="B422" s="36"/>
      <c r="C422" s="37"/>
      <c r="D422" s="4"/>
      <c r="E422" s="65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x14ac:dyDescent="0.25">
      <c r="A423" s="85"/>
      <c r="B423" s="36"/>
      <c r="C423" s="37"/>
      <c r="D423" s="4"/>
      <c r="E423" s="65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x14ac:dyDescent="0.25">
      <c r="A424" s="85"/>
      <c r="B424" s="36"/>
      <c r="C424" s="37"/>
      <c r="D424" s="4"/>
      <c r="E424" s="65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x14ac:dyDescent="0.25">
      <c r="A425" s="85"/>
      <c r="B425" s="36"/>
      <c r="C425" s="37"/>
      <c r="D425" s="4"/>
      <c r="E425" s="65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x14ac:dyDescent="0.25">
      <c r="A426" s="85"/>
      <c r="B426" s="36"/>
      <c r="C426" s="37"/>
      <c r="D426" s="4"/>
      <c r="E426" s="65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x14ac:dyDescent="0.25">
      <c r="A427" s="85"/>
      <c r="B427" s="36"/>
      <c r="C427" s="37"/>
      <c r="D427" s="4"/>
      <c r="E427" s="65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1" x14ac:dyDescent="0.25">
      <c r="A428" s="85"/>
      <c r="B428" s="36"/>
      <c r="C428" s="37"/>
      <c r="D428" s="4"/>
      <c r="E428" s="65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1" x14ac:dyDescent="0.25">
      <c r="A429" s="85"/>
      <c r="B429" s="36"/>
      <c r="C429" s="37"/>
      <c r="D429" s="4"/>
      <c r="E429" s="65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1" x14ac:dyDescent="0.25">
      <c r="A430" s="85"/>
      <c r="B430" s="36"/>
      <c r="C430" s="37"/>
      <c r="D430" s="4"/>
      <c r="E430" s="65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spans="1:21" x14ac:dyDescent="0.25">
      <c r="A431" s="85"/>
      <c r="B431" s="36"/>
      <c r="C431" s="37"/>
      <c r="D431" s="4"/>
      <c r="E431" s="65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1:21" x14ac:dyDescent="0.25">
      <c r="A432" s="85"/>
      <c r="B432" s="36"/>
      <c r="C432" s="37"/>
      <c r="D432" s="4"/>
      <c r="E432" s="65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spans="1:21" x14ac:dyDescent="0.25">
      <c r="A433" s="85"/>
      <c r="B433" s="36"/>
      <c r="C433" s="37"/>
      <c r="D433" s="4"/>
      <c r="E433" s="65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spans="1:21" x14ac:dyDescent="0.25">
      <c r="A434" s="85"/>
      <c r="B434" s="36"/>
      <c r="C434" s="37"/>
      <c r="D434" s="4"/>
      <c r="E434" s="65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spans="1:21" x14ac:dyDescent="0.25">
      <c r="A435" s="85"/>
      <c r="B435" s="36"/>
      <c r="C435" s="37"/>
      <c r="D435" s="4"/>
      <c r="E435" s="65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1:21" x14ac:dyDescent="0.25">
      <c r="A436" s="85"/>
      <c r="B436" s="36"/>
      <c r="C436" s="37"/>
      <c r="D436" s="4"/>
      <c r="E436" s="65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1" x14ac:dyDescent="0.25">
      <c r="A437" s="85"/>
      <c r="B437" s="36"/>
      <c r="C437" s="37"/>
      <c r="D437" s="4"/>
      <c r="E437" s="65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1" x14ac:dyDescent="0.25">
      <c r="A438" s="85"/>
      <c r="B438" s="36"/>
      <c r="C438" s="37"/>
      <c r="D438" s="4"/>
      <c r="E438" s="65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1" x14ac:dyDescent="0.25">
      <c r="A439" s="85"/>
      <c r="B439" s="36"/>
      <c r="C439" s="37"/>
      <c r="D439" s="4"/>
      <c r="E439" s="65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1:21" x14ac:dyDescent="0.25">
      <c r="A440" s="85"/>
      <c r="B440" s="36"/>
      <c r="C440" s="37"/>
      <c r="D440" s="4"/>
      <c r="E440" s="65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1:21" x14ac:dyDescent="0.25">
      <c r="A441" s="85"/>
      <c r="B441" s="36"/>
      <c r="C441" s="37"/>
      <c r="D441" s="4"/>
      <c r="E441" s="65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spans="1:21" x14ac:dyDescent="0.25">
      <c r="A442" s="85"/>
      <c r="B442" s="36"/>
      <c r="C442" s="37"/>
      <c r="D442" s="4"/>
      <c r="E442" s="65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spans="1:21" x14ac:dyDescent="0.25">
      <c r="A443" s="85"/>
      <c r="B443" s="36"/>
      <c r="C443" s="37"/>
      <c r="D443" s="4"/>
      <c r="E443" s="65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spans="1:21" x14ac:dyDescent="0.25">
      <c r="A444" s="85"/>
      <c r="B444" s="36"/>
      <c r="C444" s="37"/>
      <c r="D444" s="4"/>
      <c r="E444" s="65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spans="1:21" x14ac:dyDescent="0.25">
      <c r="A445" s="85"/>
      <c r="B445" s="36"/>
      <c r="C445" s="37"/>
      <c r="D445" s="4"/>
      <c r="E445" s="65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spans="1:21" x14ac:dyDescent="0.25">
      <c r="A446" s="85"/>
      <c r="B446" s="36"/>
      <c r="C446" s="37"/>
      <c r="D446" s="4"/>
      <c r="E446" s="65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spans="1:21" x14ac:dyDescent="0.25">
      <c r="A447" s="85"/>
      <c r="B447" s="36"/>
      <c r="C447" s="37"/>
      <c r="D447" s="4"/>
      <c r="E447" s="65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spans="1:21" x14ac:dyDescent="0.25">
      <c r="A448" s="85"/>
      <c r="B448" s="36"/>
      <c r="C448" s="37"/>
      <c r="D448" s="4"/>
      <c r="E448" s="65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spans="1:21" x14ac:dyDescent="0.25">
      <c r="A449" s="85"/>
      <c r="B449" s="36"/>
      <c r="C449" s="37"/>
      <c r="D449" s="4"/>
      <c r="E449" s="65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spans="1:21" x14ac:dyDescent="0.25">
      <c r="A450" s="85"/>
      <c r="B450" s="36"/>
      <c r="C450" s="37"/>
      <c r="D450" s="4"/>
      <c r="E450" s="65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1:21" x14ac:dyDescent="0.25">
      <c r="A451" s="85"/>
      <c r="B451" s="36"/>
      <c r="C451" s="37"/>
      <c r="D451" s="4"/>
      <c r="E451" s="65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1" x14ac:dyDescent="0.25">
      <c r="A452" s="85"/>
      <c r="B452" s="36"/>
      <c r="C452" s="37"/>
      <c r="D452" s="4"/>
      <c r="E452" s="65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1:21" x14ac:dyDescent="0.25">
      <c r="A453" s="85"/>
      <c r="B453" s="36"/>
      <c r="C453" s="37"/>
      <c r="D453" s="4"/>
      <c r="E453" s="65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1:21" x14ac:dyDescent="0.25">
      <c r="A454" s="85"/>
      <c r="B454" s="36"/>
      <c r="C454" s="37"/>
      <c r="D454" s="4"/>
      <c r="E454" s="65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1:21" x14ac:dyDescent="0.25">
      <c r="A455" s="85"/>
      <c r="B455" s="36"/>
      <c r="C455" s="37"/>
      <c r="D455" s="4"/>
      <c r="E455" s="65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1" x14ac:dyDescent="0.25">
      <c r="A456" s="85"/>
      <c r="B456" s="36"/>
      <c r="C456" s="37"/>
      <c r="D456" s="4"/>
      <c r="E456" s="65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spans="1:21" x14ac:dyDescent="0.25">
      <c r="A457" s="85"/>
      <c r="B457" s="36"/>
      <c r="C457" s="37"/>
      <c r="D457" s="4"/>
      <c r="E457" s="65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spans="1:21" x14ac:dyDescent="0.25">
      <c r="A458" s="85"/>
      <c r="B458" s="36"/>
      <c r="C458" s="37"/>
      <c r="D458" s="4"/>
      <c r="E458" s="65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spans="1:21" x14ac:dyDescent="0.25">
      <c r="A459" s="85"/>
      <c r="B459" s="36"/>
      <c r="C459" s="37"/>
      <c r="D459" s="4"/>
      <c r="E459" s="65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spans="1:21" x14ac:dyDescent="0.25">
      <c r="A460" s="85"/>
      <c r="B460" s="36"/>
      <c r="C460" s="37"/>
      <c r="D460" s="4"/>
      <c r="E460" s="65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spans="1:21" x14ac:dyDescent="0.25">
      <c r="A461" s="85"/>
      <c r="B461" s="36"/>
      <c r="C461" s="37"/>
      <c r="D461" s="4"/>
      <c r="E461" s="65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spans="1:21" x14ac:dyDescent="0.25">
      <c r="A462" s="85"/>
      <c r="B462" s="36"/>
      <c r="C462" s="37"/>
      <c r="D462" s="4"/>
      <c r="E462" s="65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spans="1:21" x14ac:dyDescent="0.25">
      <c r="A463" s="85"/>
      <c r="B463" s="36"/>
      <c r="C463" s="37"/>
      <c r="D463" s="4"/>
      <c r="E463" s="65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spans="1:21" x14ac:dyDescent="0.25">
      <c r="A464" s="85"/>
      <c r="B464" s="36"/>
      <c r="C464" s="37"/>
      <c r="D464" s="4"/>
      <c r="E464" s="65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spans="1:21" x14ac:dyDescent="0.25">
      <c r="A465" s="85"/>
      <c r="B465" s="36"/>
      <c r="C465" s="37"/>
      <c r="D465" s="4"/>
      <c r="E465" s="65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spans="1:21" x14ac:dyDescent="0.25">
      <c r="A466" s="85"/>
      <c r="B466" s="36"/>
      <c r="C466" s="37"/>
      <c r="D466" s="4"/>
      <c r="E466" s="65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spans="1:21" x14ac:dyDescent="0.25">
      <c r="A467" s="85"/>
      <c r="B467" s="36"/>
      <c r="C467" s="37"/>
      <c r="D467" s="4"/>
      <c r="E467" s="65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spans="1:21" x14ac:dyDescent="0.25">
      <c r="A468" s="85"/>
      <c r="B468" s="36"/>
      <c r="C468" s="37"/>
      <c r="D468" s="4"/>
      <c r="E468" s="65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spans="1:21" x14ac:dyDescent="0.25">
      <c r="A469" s="85"/>
      <c r="B469" s="36"/>
      <c r="C469" s="37"/>
      <c r="D469" s="4"/>
      <c r="E469" s="65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1:21" x14ac:dyDescent="0.25">
      <c r="A470" s="85"/>
      <c r="B470" s="36"/>
      <c r="C470" s="37"/>
      <c r="D470" s="4"/>
      <c r="E470" s="65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spans="1:21" x14ac:dyDescent="0.25">
      <c r="A471" s="85"/>
      <c r="B471" s="36"/>
      <c r="C471" s="37"/>
      <c r="D471" s="4"/>
      <c r="E471" s="65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spans="1:21" x14ac:dyDescent="0.25">
      <c r="A472" s="85"/>
      <c r="B472" s="36"/>
      <c r="C472" s="37"/>
      <c r="D472" s="4"/>
      <c r="E472" s="65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spans="1:21" x14ac:dyDescent="0.25">
      <c r="A473" s="85"/>
      <c r="B473" s="36"/>
      <c r="C473" s="37"/>
      <c r="D473" s="4"/>
      <c r="E473" s="65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spans="1:21" x14ac:dyDescent="0.25">
      <c r="A474" s="85"/>
      <c r="B474" s="36"/>
      <c r="C474" s="37"/>
      <c r="D474" s="4"/>
      <c r="E474" s="65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spans="1:21" x14ac:dyDescent="0.25">
      <c r="A475" s="85"/>
      <c r="B475" s="36"/>
      <c r="C475" s="37"/>
      <c r="D475" s="4"/>
      <c r="E475" s="65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spans="1:21" x14ac:dyDescent="0.25">
      <c r="A476" s="85"/>
      <c r="B476" s="36"/>
      <c r="C476" s="37"/>
      <c r="D476" s="4"/>
      <c r="E476" s="65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spans="1:21" x14ac:dyDescent="0.25">
      <c r="A477" s="85"/>
      <c r="B477" s="36"/>
      <c r="C477" s="37"/>
      <c r="D477" s="4"/>
      <c r="E477" s="65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spans="1:21" x14ac:dyDescent="0.25">
      <c r="A478" s="85"/>
      <c r="B478" s="36"/>
      <c r="C478" s="37"/>
      <c r="D478" s="4"/>
      <c r="E478" s="65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spans="1:21" x14ac:dyDescent="0.25">
      <c r="A479" s="85"/>
      <c r="B479" s="36"/>
      <c r="C479" s="37"/>
      <c r="D479" s="4"/>
      <c r="E479" s="65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spans="1:21" x14ac:dyDescent="0.25">
      <c r="A480" s="85"/>
      <c r="B480" s="36"/>
      <c r="C480" s="37"/>
      <c r="D480" s="4"/>
      <c r="E480" s="65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1:21" x14ac:dyDescent="0.25">
      <c r="A481" s="85"/>
      <c r="B481" s="36"/>
      <c r="C481" s="37"/>
      <c r="D481" s="4"/>
      <c r="E481" s="65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1:21" x14ac:dyDescent="0.25">
      <c r="A482" s="85"/>
      <c r="B482" s="36"/>
      <c r="C482" s="37"/>
      <c r="D482" s="4"/>
      <c r="E482" s="65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1:21" x14ac:dyDescent="0.25">
      <c r="A483" s="85"/>
      <c r="B483" s="36"/>
      <c r="C483" s="37"/>
      <c r="D483" s="4"/>
      <c r="E483" s="65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spans="1:21" x14ac:dyDescent="0.25">
      <c r="A484" s="85"/>
      <c r="B484" s="36"/>
      <c r="C484" s="37"/>
      <c r="D484" s="4"/>
      <c r="E484" s="65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spans="1:21" x14ac:dyDescent="0.25">
      <c r="A485" s="85"/>
      <c r="B485" s="36"/>
      <c r="C485" s="37"/>
      <c r="D485" s="4"/>
      <c r="E485" s="65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1:21" x14ac:dyDescent="0.25">
      <c r="A486" s="85"/>
      <c r="B486" s="36"/>
      <c r="C486" s="37"/>
      <c r="D486" s="4"/>
      <c r="E486" s="65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spans="1:21" x14ac:dyDescent="0.25">
      <c r="A487" s="85"/>
      <c r="B487" s="36"/>
      <c r="C487" s="37"/>
      <c r="D487" s="4"/>
      <c r="E487" s="65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spans="1:21" x14ac:dyDescent="0.25">
      <c r="A488" s="85"/>
      <c r="B488" s="36"/>
      <c r="C488" s="37"/>
      <c r="D488" s="4"/>
      <c r="E488" s="65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spans="1:21" x14ac:dyDescent="0.25">
      <c r="A489" s="85"/>
      <c r="B489" s="36"/>
      <c r="C489" s="37"/>
      <c r="D489" s="4"/>
      <c r="E489" s="65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spans="1:21" x14ac:dyDescent="0.25">
      <c r="A490" s="85"/>
      <c r="B490" s="36"/>
      <c r="C490" s="37"/>
      <c r="D490" s="4"/>
      <c r="E490" s="65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spans="1:21" x14ac:dyDescent="0.25">
      <c r="A491" s="85"/>
      <c r="B491" s="36"/>
      <c r="C491" s="37"/>
      <c r="D491" s="4"/>
      <c r="E491" s="65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spans="1:21" x14ac:dyDescent="0.25">
      <c r="A492" s="85"/>
      <c r="B492" s="36"/>
      <c r="C492" s="37"/>
      <c r="D492" s="4"/>
      <c r="E492" s="65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spans="1:21" x14ac:dyDescent="0.25">
      <c r="A493" s="85"/>
      <c r="B493" s="36"/>
      <c r="C493" s="37"/>
      <c r="D493" s="4"/>
      <c r="E493" s="65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spans="1:21" x14ac:dyDescent="0.25">
      <c r="A494" s="85"/>
      <c r="B494" s="36"/>
      <c r="C494" s="37"/>
      <c r="D494" s="4"/>
      <c r="E494" s="65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spans="1:21" x14ac:dyDescent="0.25">
      <c r="A495" s="85"/>
      <c r="B495" s="36"/>
      <c r="C495" s="37"/>
      <c r="D495" s="4"/>
      <c r="E495" s="65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spans="1:21" x14ac:dyDescent="0.25">
      <c r="A496" s="85"/>
      <c r="B496" s="36"/>
      <c r="C496" s="37"/>
      <c r="D496" s="4"/>
      <c r="E496" s="65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spans="1:21" x14ac:dyDescent="0.25">
      <c r="A497" s="85"/>
      <c r="B497" s="36"/>
      <c r="C497" s="37"/>
      <c r="D497" s="4"/>
      <c r="E497" s="65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1:21" x14ac:dyDescent="0.25">
      <c r="A498" s="85"/>
      <c r="B498" s="36"/>
      <c r="C498" s="37"/>
      <c r="D498" s="4"/>
      <c r="E498" s="65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spans="1:21" x14ac:dyDescent="0.25">
      <c r="A499" s="85"/>
      <c r="B499" s="36"/>
      <c r="C499" s="37"/>
      <c r="D499" s="4"/>
      <c r="E499" s="65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spans="1:21" x14ac:dyDescent="0.25">
      <c r="A500" s="85"/>
      <c r="B500" s="36"/>
      <c r="C500" s="37"/>
      <c r="D500" s="4"/>
      <c r="E500" s="65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spans="1:21" x14ac:dyDescent="0.25">
      <c r="A501" s="85"/>
      <c r="B501" s="36"/>
      <c r="C501" s="37"/>
      <c r="D501" s="4"/>
      <c r="E501" s="65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spans="1:21" x14ac:dyDescent="0.25">
      <c r="A502" s="85"/>
      <c r="B502" s="36"/>
      <c r="C502" s="37"/>
      <c r="D502" s="4"/>
      <c r="E502" s="65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spans="1:21" x14ac:dyDescent="0.25">
      <c r="A503" s="85"/>
      <c r="B503" s="36"/>
      <c r="C503" s="37"/>
      <c r="D503" s="4"/>
      <c r="E503" s="65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spans="1:21" x14ac:dyDescent="0.25">
      <c r="A504" s="85"/>
      <c r="B504" s="36"/>
      <c r="C504" s="37"/>
      <c r="D504" s="4"/>
      <c r="E504" s="65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spans="1:21" x14ac:dyDescent="0.25">
      <c r="A505" s="85"/>
      <c r="B505" s="36"/>
      <c r="C505" s="37"/>
      <c r="D505" s="4"/>
      <c r="E505" s="65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spans="1:21" x14ac:dyDescent="0.25">
      <c r="A506" s="85"/>
      <c r="B506" s="36"/>
      <c r="C506" s="37"/>
      <c r="D506" s="4"/>
      <c r="E506" s="65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spans="1:21" x14ac:dyDescent="0.25">
      <c r="A507" s="85"/>
      <c r="B507" s="36"/>
      <c r="C507" s="37"/>
      <c r="D507" s="4"/>
      <c r="E507" s="65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spans="1:21" x14ac:dyDescent="0.25">
      <c r="A508" s="85"/>
      <c r="B508" s="36"/>
      <c r="C508" s="37"/>
      <c r="D508" s="4"/>
      <c r="E508" s="65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spans="1:21" x14ac:dyDescent="0.25">
      <c r="A509" s="85"/>
      <c r="B509" s="36"/>
      <c r="C509" s="37"/>
      <c r="D509" s="4"/>
      <c r="E509" s="65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spans="1:21" x14ac:dyDescent="0.25">
      <c r="A510" s="85"/>
      <c r="B510" s="36"/>
      <c r="C510" s="37"/>
      <c r="D510" s="4"/>
      <c r="E510" s="65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spans="1:21" x14ac:dyDescent="0.25">
      <c r="A511" s="85"/>
      <c r="B511" s="36"/>
      <c r="C511" s="37"/>
      <c r="D511" s="4"/>
      <c r="E511" s="65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spans="1:21" x14ac:dyDescent="0.25">
      <c r="A512" s="85"/>
      <c r="B512" s="36"/>
      <c r="C512" s="37"/>
      <c r="D512" s="4"/>
      <c r="E512" s="65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spans="1:21" x14ac:dyDescent="0.25">
      <c r="A513" s="85"/>
      <c r="B513" s="36"/>
      <c r="C513" s="37"/>
      <c r="D513" s="4"/>
      <c r="E513" s="65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spans="1:21" x14ac:dyDescent="0.25">
      <c r="A514" s="85"/>
      <c r="B514" s="36"/>
      <c r="C514" s="37"/>
      <c r="D514" s="4"/>
      <c r="E514" s="65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spans="1:21" x14ac:dyDescent="0.25">
      <c r="A515" s="85"/>
      <c r="B515" s="36"/>
      <c r="C515" s="37"/>
      <c r="D515" s="4"/>
      <c r="E515" s="65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spans="1:21" x14ac:dyDescent="0.25">
      <c r="A516" s="85"/>
      <c r="B516" s="36"/>
      <c r="C516" s="37"/>
      <c r="D516" s="4"/>
      <c r="E516" s="65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spans="1:21" x14ac:dyDescent="0.25">
      <c r="A517" s="85"/>
      <c r="B517" s="36"/>
      <c r="C517" s="37"/>
      <c r="D517" s="4"/>
      <c r="E517" s="65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spans="1:21" x14ac:dyDescent="0.25">
      <c r="A518" s="85"/>
      <c r="B518" s="36"/>
      <c r="C518" s="37"/>
      <c r="D518" s="4"/>
      <c r="E518" s="65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spans="1:21" x14ac:dyDescent="0.25">
      <c r="A519" s="85"/>
      <c r="B519" s="36"/>
      <c r="C519" s="37"/>
      <c r="D519" s="4"/>
      <c r="E519" s="65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spans="1:21" x14ac:dyDescent="0.25">
      <c r="A520" s="85"/>
      <c r="B520" s="36"/>
      <c r="C520" s="37"/>
      <c r="D520" s="4"/>
      <c r="E520" s="65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spans="1:21" x14ac:dyDescent="0.25">
      <c r="A521" s="85"/>
      <c r="B521" s="36"/>
      <c r="C521" s="37"/>
      <c r="D521" s="4"/>
      <c r="E521" s="65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spans="1:21" x14ac:dyDescent="0.25">
      <c r="A522" s="85"/>
      <c r="B522" s="36"/>
      <c r="C522" s="37"/>
      <c r="D522" s="4"/>
      <c r="E522" s="65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spans="1:21" x14ac:dyDescent="0.25">
      <c r="A523" s="85"/>
      <c r="B523" s="36"/>
      <c r="C523" s="37"/>
      <c r="D523" s="4"/>
      <c r="E523" s="65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spans="1:21" x14ac:dyDescent="0.25">
      <c r="A524" s="85"/>
      <c r="B524" s="36"/>
      <c r="C524" s="37"/>
      <c r="D524" s="4"/>
      <c r="E524" s="65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spans="1:21" x14ac:dyDescent="0.25">
      <c r="A525" s="85"/>
      <c r="B525" s="36"/>
      <c r="C525" s="37"/>
      <c r="D525" s="4"/>
      <c r="E525" s="65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spans="1:21" x14ac:dyDescent="0.25">
      <c r="A526" s="85"/>
      <c r="B526" s="36"/>
      <c r="C526" s="37"/>
      <c r="D526" s="4"/>
      <c r="E526" s="65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spans="1:21" x14ac:dyDescent="0.25">
      <c r="A527" s="85"/>
      <c r="B527" s="36"/>
      <c r="C527" s="37"/>
      <c r="D527" s="4"/>
      <c r="E527" s="65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spans="1:21" x14ac:dyDescent="0.25">
      <c r="A528" s="85"/>
      <c r="B528" s="36"/>
      <c r="C528" s="37"/>
      <c r="D528" s="4"/>
      <c r="E528" s="65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spans="1:21" x14ac:dyDescent="0.25">
      <c r="A529" s="85"/>
      <c r="B529" s="36"/>
      <c r="C529" s="37"/>
      <c r="D529" s="4"/>
      <c r="E529" s="65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spans="1:21" x14ac:dyDescent="0.25">
      <c r="A530" s="85"/>
      <c r="B530" s="36"/>
      <c r="C530" s="37"/>
      <c r="D530" s="4"/>
      <c r="E530" s="65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spans="1:21" x14ac:dyDescent="0.25">
      <c r="A531" s="85"/>
      <c r="B531" s="36"/>
      <c r="C531" s="37"/>
      <c r="D531" s="4"/>
      <c r="E531" s="65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spans="1:21" x14ac:dyDescent="0.25">
      <c r="A532" s="85"/>
      <c r="B532" s="36"/>
      <c r="C532" s="37"/>
      <c r="D532" s="4"/>
      <c r="E532" s="65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spans="1:21" x14ac:dyDescent="0.25">
      <c r="A533" s="85"/>
      <c r="B533" s="36"/>
      <c r="C533" s="37"/>
      <c r="D533" s="4"/>
      <c r="E533" s="65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spans="1:21" x14ac:dyDescent="0.25">
      <c r="A534" s="85"/>
      <c r="B534" s="36"/>
      <c r="C534" s="37"/>
      <c r="D534" s="4"/>
      <c r="E534" s="65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spans="1:21" x14ac:dyDescent="0.25">
      <c r="A535" s="85"/>
      <c r="B535" s="36"/>
      <c r="C535" s="37"/>
      <c r="D535" s="4"/>
      <c r="E535" s="65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spans="1:21" x14ac:dyDescent="0.25">
      <c r="A536" s="85"/>
      <c r="B536" s="36"/>
      <c r="C536" s="37"/>
      <c r="D536" s="4"/>
      <c r="E536" s="65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spans="1:21" x14ac:dyDescent="0.25">
      <c r="A537" s="85"/>
      <c r="B537" s="36"/>
      <c r="C537" s="37"/>
      <c r="D537" s="4"/>
      <c r="E537" s="65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spans="1:21" x14ac:dyDescent="0.25">
      <c r="A538" s="85"/>
      <c r="B538" s="36"/>
      <c r="C538" s="37"/>
      <c r="D538" s="4"/>
      <c r="E538" s="65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spans="1:21" x14ac:dyDescent="0.25">
      <c r="A539" s="85"/>
      <c r="B539" s="36"/>
      <c r="C539" s="37"/>
      <c r="D539" s="4"/>
      <c r="E539" s="65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spans="1:21" x14ac:dyDescent="0.25">
      <c r="A540" s="85"/>
      <c r="B540" s="36"/>
      <c r="C540" s="37"/>
      <c r="D540" s="4"/>
      <c r="E540" s="65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spans="1:21" x14ac:dyDescent="0.25">
      <c r="A541" s="85"/>
      <c r="B541" s="36"/>
      <c r="C541" s="37"/>
      <c r="D541" s="4"/>
      <c r="E541" s="65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spans="1:21" x14ac:dyDescent="0.25">
      <c r="A542" s="85"/>
      <c r="B542" s="36"/>
      <c r="C542" s="37"/>
      <c r="D542" s="4"/>
      <c r="E542" s="65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spans="1:21" x14ac:dyDescent="0.25">
      <c r="A543" s="85"/>
      <c r="B543" s="36"/>
      <c r="C543" s="37"/>
      <c r="D543" s="4"/>
      <c r="E543" s="65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spans="1:21" x14ac:dyDescent="0.25">
      <c r="A544" s="85"/>
      <c r="B544" s="36"/>
      <c r="C544" s="37"/>
      <c r="D544" s="4"/>
      <c r="E544" s="65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spans="1:21" x14ac:dyDescent="0.25">
      <c r="A545" s="85"/>
      <c r="B545" s="36"/>
      <c r="C545" s="37"/>
      <c r="D545" s="4"/>
      <c r="E545" s="65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spans="1:21" x14ac:dyDescent="0.25">
      <c r="A546" s="85"/>
      <c r="B546" s="36"/>
      <c r="C546" s="37"/>
      <c r="D546" s="4"/>
      <c r="E546" s="65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spans="1:21" x14ac:dyDescent="0.25">
      <c r="A547" s="85"/>
      <c r="B547" s="36"/>
      <c r="C547" s="37"/>
      <c r="D547" s="4"/>
      <c r="E547" s="65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spans="1:21" x14ac:dyDescent="0.25">
      <c r="A548" s="85"/>
      <c r="B548" s="36"/>
      <c r="C548" s="37"/>
      <c r="D548" s="4"/>
      <c r="E548" s="65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spans="1:21" x14ac:dyDescent="0.25">
      <c r="A549" s="85"/>
      <c r="B549" s="36"/>
      <c r="C549" s="37"/>
      <c r="D549" s="4"/>
      <c r="E549" s="65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1:21" x14ac:dyDescent="0.25">
      <c r="A550" s="85"/>
      <c r="B550" s="36"/>
      <c r="C550" s="37"/>
      <c r="D550" s="4"/>
      <c r="E550" s="65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1:21" x14ac:dyDescent="0.25">
      <c r="A551" s="85"/>
      <c r="B551" s="36"/>
      <c r="C551" s="37"/>
      <c r="D551" s="4"/>
      <c r="E551" s="65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spans="1:21" x14ac:dyDescent="0.25">
      <c r="A552" s="85"/>
      <c r="B552" s="36"/>
      <c r="C552" s="37"/>
      <c r="D552" s="4"/>
      <c r="E552" s="65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spans="1:21" x14ac:dyDescent="0.25">
      <c r="A553" s="85"/>
      <c r="B553" s="36"/>
      <c r="C553" s="37"/>
      <c r="D553" s="4"/>
      <c r="E553" s="65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spans="1:21" x14ac:dyDescent="0.25">
      <c r="A554" s="85"/>
      <c r="B554" s="36"/>
      <c r="C554" s="37"/>
      <c r="D554" s="4"/>
      <c r="E554" s="65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spans="1:21" x14ac:dyDescent="0.25">
      <c r="A555" s="85"/>
      <c r="B555" s="36"/>
      <c r="C555" s="37"/>
      <c r="D555" s="4"/>
      <c r="E555" s="65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spans="1:21" x14ac:dyDescent="0.25">
      <c r="A556" s="85"/>
      <c r="B556" s="36"/>
      <c r="C556" s="37"/>
      <c r="D556" s="4"/>
      <c r="E556" s="65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1:21" x14ac:dyDescent="0.25">
      <c r="A557" s="85"/>
      <c r="B557" s="36"/>
      <c r="C557" s="37"/>
      <c r="D557" s="4"/>
      <c r="E557" s="65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1:21" x14ac:dyDescent="0.25">
      <c r="A558" s="85"/>
      <c r="B558" s="36"/>
      <c r="C558" s="37"/>
      <c r="D558" s="4"/>
      <c r="E558" s="65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1:21" x14ac:dyDescent="0.25">
      <c r="A559" s="85"/>
      <c r="B559" s="36"/>
      <c r="C559" s="37"/>
      <c r="D559" s="4"/>
      <c r="E559" s="65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spans="1:21" x14ac:dyDescent="0.25">
      <c r="A560" s="85"/>
      <c r="B560" s="36"/>
      <c r="C560" s="37"/>
      <c r="D560" s="4"/>
      <c r="E560" s="65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spans="1:21" x14ac:dyDescent="0.25">
      <c r="A561" s="85"/>
      <c r="B561" s="36"/>
      <c r="C561" s="37"/>
      <c r="D561" s="4"/>
      <c r="E561" s="65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spans="1:21" x14ac:dyDescent="0.25">
      <c r="A562" s="85"/>
      <c r="B562" s="36"/>
      <c r="C562" s="37"/>
      <c r="D562" s="4"/>
      <c r="E562" s="65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spans="1:21" x14ac:dyDescent="0.25">
      <c r="A563" s="85"/>
      <c r="B563" s="36"/>
      <c r="C563" s="37"/>
      <c r="D563" s="4"/>
      <c r="E563" s="65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spans="1:21" x14ac:dyDescent="0.25">
      <c r="A564" s="85"/>
      <c r="B564" s="36"/>
      <c r="C564" s="37"/>
      <c r="D564" s="4"/>
      <c r="E564" s="65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spans="1:21" x14ac:dyDescent="0.25">
      <c r="A565" s="85"/>
      <c r="B565" s="36"/>
      <c r="C565" s="37"/>
      <c r="D565" s="4"/>
      <c r="E565" s="65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spans="1:21" x14ac:dyDescent="0.25">
      <c r="A566" s="85"/>
      <c r="B566" s="36"/>
      <c r="C566" s="37"/>
      <c r="D566" s="4"/>
      <c r="E566" s="65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spans="1:21" x14ac:dyDescent="0.25">
      <c r="A567" s="85"/>
      <c r="B567" s="36"/>
      <c r="C567" s="37"/>
      <c r="D567" s="4"/>
      <c r="E567" s="65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spans="1:21" x14ac:dyDescent="0.25">
      <c r="A568" s="85"/>
      <c r="B568" s="36"/>
      <c r="C568" s="37"/>
      <c r="D568" s="4"/>
      <c r="E568" s="65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spans="1:21" x14ac:dyDescent="0.25">
      <c r="A569" s="85"/>
      <c r="B569" s="36"/>
      <c r="C569" s="37"/>
      <c r="D569" s="4"/>
      <c r="E569" s="65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spans="1:21" x14ac:dyDescent="0.25">
      <c r="A570" s="85"/>
      <c r="B570" s="36"/>
      <c r="C570" s="37"/>
      <c r="D570" s="4"/>
      <c r="E570" s="65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spans="1:21" x14ac:dyDescent="0.25">
      <c r="A571" s="85"/>
      <c r="B571" s="36"/>
      <c r="C571" s="37"/>
      <c r="D571" s="4"/>
      <c r="E571" s="65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spans="1:21" x14ac:dyDescent="0.25">
      <c r="A572" s="85"/>
      <c r="B572" s="36"/>
      <c r="C572" s="37"/>
      <c r="D572" s="4"/>
      <c r="E572" s="65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spans="1:21" x14ac:dyDescent="0.25">
      <c r="A573" s="85"/>
      <c r="B573" s="36"/>
      <c r="C573" s="37"/>
      <c r="D573" s="4"/>
      <c r="E573" s="65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spans="1:21" x14ac:dyDescent="0.25">
      <c r="A574" s="85"/>
      <c r="B574" s="36"/>
      <c r="C574" s="37"/>
      <c r="D574" s="4"/>
      <c r="E574" s="65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spans="1:21" x14ac:dyDescent="0.25">
      <c r="A575" s="85"/>
      <c r="B575" s="36"/>
      <c r="C575" s="37"/>
      <c r="D575" s="4"/>
      <c r="E575" s="65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spans="1:21" x14ac:dyDescent="0.25">
      <c r="A576" s="85"/>
      <c r="B576" s="36"/>
      <c r="C576" s="37"/>
      <c r="D576" s="4"/>
      <c r="E576" s="65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spans="1:21" x14ac:dyDescent="0.25">
      <c r="A577" s="85"/>
      <c r="B577" s="36"/>
      <c r="C577" s="37"/>
      <c r="D577" s="4"/>
      <c r="E577" s="65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spans="1:21" x14ac:dyDescent="0.25">
      <c r="A578" s="85"/>
      <c r="B578" s="36"/>
      <c r="C578" s="37"/>
      <c r="D578" s="4"/>
      <c r="E578" s="65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spans="1:21" x14ac:dyDescent="0.25">
      <c r="A579" s="85"/>
      <c r="B579" s="36"/>
      <c r="C579" s="37"/>
      <c r="D579" s="4"/>
      <c r="E579" s="65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spans="1:21" x14ac:dyDescent="0.25">
      <c r="A580" s="85"/>
      <c r="B580" s="36"/>
      <c r="C580" s="37"/>
      <c r="D580" s="4"/>
      <c r="E580" s="65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spans="1:21" x14ac:dyDescent="0.25">
      <c r="A581" s="85"/>
      <c r="B581" s="36"/>
      <c r="C581" s="37"/>
      <c r="D581" s="4"/>
      <c r="E581" s="65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spans="1:21" x14ac:dyDescent="0.25">
      <c r="A582" s="85"/>
      <c r="B582" s="36"/>
      <c r="C582" s="37"/>
      <c r="D582" s="4"/>
      <c r="E582" s="65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spans="1:21" x14ac:dyDescent="0.25">
      <c r="A583" s="85"/>
      <c r="B583" s="36"/>
      <c r="C583" s="37"/>
      <c r="D583" s="4"/>
      <c r="E583" s="65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spans="1:21" x14ac:dyDescent="0.25">
      <c r="A584" s="85"/>
      <c r="B584" s="36"/>
      <c r="C584" s="37"/>
      <c r="D584" s="4"/>
      <c r="E584" s="65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spans="1:21" x14ac:dyDescent="0.25">
      <c r="A585" s="85"/>
      <c r="B585" s="36"/>
      <c r="C585" s="37"/>
      <c r="D585" s="4"/>
      <c r="E585" s="65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spans="1:21" x14ac:dyDescent="0.25">
      <c r="A586" s="85"/>
      <c r="B586" s="36"/>
      <c r="C586" s="37"/>
      <c r="D586" s="4"/>
      <c r="E586" s="65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spans="1:21" x14ac:dyDescent="0.25">
      <c r="A587" s="85"/>
      <c r="B587" s="36"/>
      <c r="C587" s="37"/>
      <c r="D587" s="4"/>
      <c r="E587" s="65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spans="1:21" x14ac:dyDescent="0.25">
      <c r="A588" s="85"/>
      <c r="B588" s="36"/>
      <c r="C588" s="37"/>
      <c r="D588" s="4"/>
      <c r="E588" s="65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spans="1:21" x14ac:dyDescent="0.25">
      <c r="A589" s="85"/>
      <c r="B589" s="36"/>
      <c r="C589" s="37"/>
      <c r="D589" s="4"/>
      <c r="E589" s="65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spans="1:21" x14ac:dyDescent="0.25">
      <c r="A590" s="85"/>
      <c r="B590" s="36"/>
      <c r="C590" s="37"/>
      <c r="D590" s="4"/>
      <c r="E590" s="65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spans="1:21" x14ac:dyDescent="0.25">
      <c r="A591" s="85"/>
      <c r="B591" s="36"/>
      <c r="C591" s="37"/>
      <c r="D591" s="4"/>
      <c r="E591" s="65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spans="1:21" x14ac:dyDescent="0.25">
      <c r="A592" s="85"/>
      <c r="B592" s="36"/>
      <c r="C592" s="37"/>
      <c r="D592" s="4"/>
      <c r="E592" s="65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spans="1:21" x14ac:dyDescent="0.25">
      <c r="A593" s="85"/>
      <c r="B593" s="36"/>
      <c r="C593" s="37"/>
      <c r="D593" s="4"/>
      <c r="E593" s="65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spans="1:21" x14ac:dyDescent="0.25">
      <c r="A594" s="85"/>
      <c r="B594" s="36"/>
      <c r="C594" s="37"/>
      <c r="D594" s="4"/>
      <c r="E594" s="65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spans="1:21" x14ac:dyDescent="0.25">
      <c r="A595" s="85"/>
      <c r="B595" s="36"/>
      <c r="C595" s="37"/>
      <c r="D595" s="4"/>
      <c r="E595" s="65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spans="1:21" x14ac:dyDescent="0.25">
      <c r="A596" s="85"/>
      <c r="B596" s="36"/>
      <c r="C596" s="37"/>
      <c r="D596" s="4"/>
      <c r="E596" s="65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spans="1:21" x14ac:dyDescent="0.25">
      <c r="A597" s="85"/>
      <c r="B597" s="36"/>
      <c r="C597" s="37"/>
      <c r="D597" s="4"/>
      <c r="E597" s="65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spans="1:21" x14ac:dyDescent="0.25">
      <c r="A598" s="85"/>
      <c r="B598" s="36"/>
      <c r="C598" s="37"/>
      <c r="D598" s="4"/>
      <c r="E598" s="65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spans="1:21" x14ac:dyDescent="0.25">
      <c r="A599" s="85"/>
      <c r="B599" s="36"/>
      <c r="C599" s="37"/>
      <c r="D599" s="4"/>
      <c r="E599" s="65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spans="1:21" x14ac:dyDescent="0.25">
      <c r="A600" s="85"/>
      <c r="B600" s="36"/>
      <c r="C600" s="37"/>
      <c r="D600" s="4"/>
      <c r="E600" s="65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spans="1:21" x14ac:dyDescent="0.25">
      <c r="A601" s="85"/>
      <c r="B601" s="36"/>
      <c r="C601" s="37"/>
      <c r="D601" s="4"/>
      <c r="E601" s="65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spans="1:21" x14ac:dyDescent="0.25">
      <c r="A602" s="85"/>
      <c r="B602" s="36"/>
      <c r="C602" s="37"/>
      <c r="D602" s="4"/>
      <c r="E602" s="65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spans="1:21" x14ac:dyDescent="0.25">
      <c r="A603" s="85"/>
      <c r="B603" s="36"/>
      <c r="C603" s="37"/>
      <c r="D603" s="4"/>
      <c r="E603" s="65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spans="1:21" x14ac:dyDescent="0.25">
      <c r="A604" s="85"/>
      <c r="B604" s="36"/>
      <c r="C604" s="37"/>
      <c r="D604" s="4"/>
      <c r="E604" s="65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spans="1:21" x14ac:dyDescent="0.25">
      <c r="A605" s="85"/>
      <c r="B605" s="36"/>
      <c r="C605" s="37"/>
      <c r="D605" s="4"/>
      <c r="E605" s="65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spans="1:21" x14ac:dyDescent="0.25">
      <c r="A606" s="85"/>
      <c r="B606" s="36"/>
      <c r="C606" s="37"/>
      <c r="D606" s="4"/>
      <c r="E606" s="65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spans="1:21" x14ac:dyDescent="0.25">
      <c r="A607" s="85"/>
      <c r="B607" s="36"/>
      <c r="C607" s="37"/>
      <c r="D607" s="4"/>
      <c r="E607" s="65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spans="1:21" x14ac:dyDescent="0.25">
      <c r="A608" s="85"/>
      <c r="B608" s="36"/>
      <c r="C608" s="37"/>
      <c r="D608" s="4"/>
      <c r="E608" s="65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spans="1:21" x14ac:dyDescent="0.25">
      <c r="A609" s="85"/>
      <c r="B609" s="36"/>
      <c r="C609" s="37"/>
      <c r="D609" s="4"/>
      <c r="E609" s="65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spans="1:21" x14ac:dyDescent="0.25">
      <c r="A610" s="85"/>
      <c r="B610" s="36"/>
      <c r="C610" s="37"/>
      <c r="D610" s="4"/>
      <c r="E610" s="65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spans="1:21" x14ac:dyDescent="0.25">
      <c r="A611" s="85"/>
      <c r="B611" s="36"/>
      <c r="C611" s="37"/>
      <c r="D611" s="4"/>
      <c r="E611" s="65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spans="1:21" x14ac:dyDescent="0.25">
      <c r="A612" s="85"/>
      <c r="B612" s="36"/>
      <c r="C612" s="37"/>
      <c r="D612" s="4"/>
      <c r="E612" s="65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spans="1:21" x14ac:dyDescent="0.25">
      <c r="A613" s="85"/>
      <c r="B613" s="36"/>
      <c r="C613" s="37"/>
      <c r="D613" s="4"/>
      <c r="E613" s="65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spans="1:21" x14ac:dyDescent="0.25">
      <c r="A614" s="85"/>
      <c r="B614" s="36"/>
      <c r="C614" s="37"/>
      <c r="D614" s="4"/>
      <c r="E614" s="65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spans="1:21" x14ac:dyDescent="0.25">
      <c r="A615" s="85"/>
      <c r="B615" s="36"/>
      <c r="C615" s="37"/>
      <c r="D615" s="4"/>
      <c r="E615" s="65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spans="1:21" x14ac:dyDescent="0.25">
      <c r="A616" s="85"/>
      <c r="B616" s="36"/>
      <c r="C616" s="37"/>
      <c r="D616" s="4"/>
      <c r="E616" s="65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spans="1:21" x14ac:dyDescent="0.25">
      <c r="A617" s="85"/>
      <c r="B617" s="36"/>
      <c r="C617" s="37"/>
      <c r="D617" s="4"/>
      <c r="E617" s="65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spans="1:21" x14ac:dyDescent="0.25">
      <c r="A618" s="85"/>
      <c r="B618" s="36"/>
      <c r="C618" s="37"/>
      <c r="D618" s="4"/>
      <c r="E618" s="65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spans="1:21" x14ac:dyDescent="0.25">
      <c r="A619" s="85"/>
      <c r="B619" s="36"/>
      <c r="C619" s="37"/>
      <c r="D619" s="4"/>
      <c r="E619" s="65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spans="1:21" x14ac:dyDescent="0.25">
      <c r="A620" s="85"/>
      <c r="B620" s="36"/>
      <c r="C620" s="37"/>
      <c r="D620" s="4"/>
      <c r="E620" s="65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spans="1:21" x14ac:dyDescent="0.25">
      <c r="A621" s="85"/>
      <c r="B621" s="36"/>
      <c r="C621" s="37"/>
      <c r="D621" s="4"/>
      <c r="E621" s="65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spans="1:21" x14ac:dyDescent="0.25">
      <c r="A622" s="85"/>
      <c r="B622" s="36"/>
      <c r="C622" s="37"/>
      <c r="D622" s="4"/>
      <c r="E622" s="65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spans="1:21" x14ac:dyDescent="0.25">
      <c r="A623" s="85"/>
      <c r="B623" s="36"/>
      <c r="C623" s="37"/>
      <c r="D623" s="4"/>
      <c r="E623" s="65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spans="1:21" x14ac:dyDescent="0.25">
      <c r="A624" s="85"/>
      <c r="B624" s="36"/>
      <c r="C624" s="37"/>
      <c r="D624" s="4"/>
      <c r="E624" s="65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spans="1:21" x14ac:dyDescent="0.25">
      <c r="A625" s="85"/>
      <c r="B625" s="36"/>
      <c r="C625" s="37"/>
      <c r="D625" s="4"/>
      <c r="E625" s="65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spans="1:21" x14ac:dyDescent="0.25">
      <c r="A626" s="85"/>
      <c r="B626" s="36"/>
      <c r="C626" s="37"/>
      <c r="D626" s="4"/>
      <c r="E626" s="65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spans="1:21" x14ac:dyDescent="0.25">
      <c r="A627" s="85"/>
      <c r="B627" s="36"/>
      <c r="C627" s="37"/>
      <c r="D627" s="4"/>
      <c r="E627" s="65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spans="1:21" x14ac:dyDescent="0.25">
      <c r="A628" s="85"/>
      <c r="B628" s="36"/>
      <c r="C628" s="37"/>
      <c r="D628" s="4"/>
      <c r="E628" s="65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spans="1:21" x14ac:dyDescent="0.25">
      <c r="A629" s="85"/>
      <c r="B629" s="36"/>
      <c r="C629" s="37"/>
      <c r="D629" s="4"/>
      <c r="E629" s="65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spans="1:21" x14ac:dyDescent="0.25">
      <c r="A630" s="85"/>
      <c r="B630" s="36"/>
      <c r="C630" s="37"/>
      <c r="D630" s="4"/>
      <c r="E630" s="65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spans="1:21" x14ac:dyDescent="0.25">
      <c r="A631" s="85"/>
      <c r="B631" s="36"/>
      <c r="C631" s="37"/>
      <c r="D631" s="4"/>
      <c r="E631" s="65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spans="1:21" x14ac:dyDescent="0.25">
      <c r="A632" s="85"/>
      <c r="B632" s="36"/>
      <c r="C632" s="37"/>
      <c r="D632" s="4"/>
      <c r="E632" s="65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spans="1:21" x14ac:dyDescent="0.25">
      <c r="A633" s="85"/>
      <c r="B633" s="36"/>
      <c r="C633" s="37"/>
      <c r="D633" s="4"/>
      <c r="E633" s="65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spans="1:21" x14ac:dyDescent="0.25">
      <c r="A634" s="85"/>
      <c r="B634" s="36"/>
      <c r="C634" s="37"/>
      <c r="D634" s="4"/>
      <c r="E634" s="65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spans="1:21" x14ac:dyDescent="0.25">
      <c r="A635" s="85"/>
      <c r="B635" s="36"/>
      <c r="C635" s="37"/>
      <c r="D635" s="4"/>
      <c r="E635" s="65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spans="1:21" x14ac:dyDescent="0.25">
      <c r="A636" s="85"/>
      <c r="B636" s="36"/>
      <c r="C636" s="37"/>
      <c r="D636" s="4"/>
      <c r="E636" s="65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spans="1:21" x14ac:dyDescent="0.25">
      <c r="A637" s="85"/>
      <c r="B637" s="36"/>
      <c r="C637" s="37"/>
      <c r="D637" s="4"/>
      <c r="E637" s="65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spans="1:21" x14ac:dyDescent="0.25">
      <c r="A638" s="85"/>
      <c r="B638" s="36"/>
      <c r="C638" s="37"/>
      <c r="D638" s="4"/>
      <c r="E638" s="65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spans="1:21" x14ac:dyDescent="0.25">
      <c r="A639" s="85"/>
      <c r="B639" s="36"/>
      <c r="C639" s="37"/>
      <c r="D639" s="4"/>
      <c r="E639" s="65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spans="1:21" x14ac:dyDescent="0.25">
      <c r="A640" s="85"/>
      <c r="B640" s="36"/>
      <c r="C640" s="37"/>
      <c r="D640" s="4"/>
      <c r="E640" s="65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spans="1:21" x14ac:dyDescent="0.25">
      <c r="A641" s="85"/>
      <c r="B641" s="36"/>
      <c r="C641" s="37"/>
      <c r="D641" s="4"/>
      <c r="E641" s="65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spans="1:21" x14ac:dyDescent="0.25">
      <c r="A642" s="85"/>
      <c r="B642" s="36"/>
      <c r="C642" s="37"/>
      <c r="D642" s="4"/>
      <c r="E642" s="65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spans="1:21" x14ac:dyDescent="0.25">
      <c r="A643" s="85"/>
      <c r="B643" s="36"/>
      <c r="C643" s="37"/>
      <c r="D643" s="4"/>
      <c r="E643" s="65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spans="1:21" x14ac:dyDescent="0.25">
      <c r="A644" s="85"/>
      <c r="B644" s="36"/>
      <c r="C644" s="37"/>
      <c r="D644" s="4"/>
      <c r="E644" s="65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spans="1:21" x14ac:dyDescent="0.25">
      <c r="A645" s="85"/>
      <c r="B645" s="36"/>
      <c r="C645" s="37"/>
      <c r="D645" s="4"/>
      <c r="E645" s="65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spans="1:21" x14ac:dyDescent="0.25">
      <c r="A646" s="85"/>
      <c r="B646" s="36"/>
      <c r="C646" s="37"/>
      <c r="D646" s="4"/>
      <c r="E646" s="65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spans="1:21" x14ac:dyDescent="0.25">
      <c r="A647" s="85"/>
      <c r="B647" s="36"/>
      <c r="C647" s="37"/>
      <c r="D647" s="4"/>
      <c r="E647" s="65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spans="1:21" x14ac:dyDescent="0.25">
      <c r="A648" s="85"/>
      <c r="B648" s="36"/>
      <c r="C648" s="37"/>
      <c r="D648" s="4"/>
      <c r="E648" s="65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spans="1:21" x14ac:dyDescent="0.25">
      <c r="A649" s="85"/>
      <c r="B649" s="36"/>
      <c r="C649" s="37"/>
      <c r="D649" s="4"/>
      <c r="E649" s="65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spans="1:21" x14ac:dyDescent="0.25">
      <c r="A650" s="85"/>
      <c r="B650" s="36"/>
      <c r="C650" s="37"/>
      <c r="D650" s="4"/>
      <c r="E650" s="65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spans="1:21" x14ac:dyDescent="0.25">
      <c r="A651" s="85"/>
      <c r="B651" s="36"/>
      <c r="C651" s="37"/>
      <c r="D651" s="4"/>
      <c r="E651" s="65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spans="1:21" x14ac:dyDescent="0.25">
      <c r="A652" s="85"/>
      <c r="B652" s="36"/>
      <c r="C652" s="37"/>
      <c r="D652" s="4"/>
      <c r="E652" s="65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spans="1:21" x14ac:dyDescent="0.25">
      <c r="A653" s="85"/>
      <c r="B653" s="36"/>
      <c r="C653" s="37"/>
      <c r="D653" s="4"/>
      <c r="E653" s="65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spans="1:21" x14ac:dyDescent="0.25">
      <c r="A654" s="85"/>
      <c r="B654" s="36"/>
      <c r="C654" s="37"/>
      <c r="D654" s="4"/>
      <c r="E654" s="65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spans="1:21" x14ac:dyDescent="0.25">
      <c r="A655" s="85"/>
      <c r="B655" s="36"/>
      <c r="C655" s="37"/>
      <c r="D655" s="4"/>
      <c r="E655" s="65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spans="1:21" x14ac:dyDescent="0.25">
      <c r="A656" s="85"/>
      <c r="B656" s="36"/>
      <c r="C656" s="37"/>
      <c r="D656" s="4"/>
      <c r="E656" s="65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spans="1:21" x14ac:dyDescent="0.25">
      <c r="A657" s="85"/>
      <c r="B657" s="36"/>
      <c r="C657" s="37"/>
      <c r="D657" s="4"/>
      <c r="E657" s="65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spans="1:21" x14ac:dyDescent="0.25">
      <c r="A658" s="85"/>
      <c r="B658" s="36"/>
      <c r="C658" s="37"/>
      <c r="D658" s="4"/>
      <c r="E658" s="65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spans="1:21" x14ac:dyDescent="0.25">
      <c r="A659" s="85"/>
      <c r="B659" s="36"/>
      <c r="C659" s="37"/>
      <c r="D659" s="4"/>
      <c r="E659" s="65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spans="1:21" x14ac:dyDescent="0.25">
      <c r="A660" s="85"/>
      <c r="B660" s="36"/>
      <c r="C660" s="37"/>
      <c r="D660" s="4"/>
      <c r="E660" s="65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spans="1:21" x14ac:dyDescent="0.25">
      <c r="A661" s="85"/>
      <c r="B661" s="36"/>
      <c r="C661" s="37"/>
      <c r="D661" s="4"/>
      <c r="E661" s="65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spans="1:21" x14ac:dyDescent="0.25">
      <c r="A662" s="85"/>
      <c r="B662" s="36"/>
      <c r="C662" s="37"/>
      <c r="D662" s="4"/>
      <c r="E662" s="65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spans="1:21" x14ac:dyDescent="0.25">
      <c r="A663" s="85"/>
      <c r="B663" s="36"/>
      <c r="C663" s="37"/>
      <c r="D663" s="4"/>
      <c r="E663" s="65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spans="1:21" x14ac:dyDescent="0.25">
      <c r="A664" s="85"/>
      <c r="B664" s="36"/>
      <c r="C664" s="37"/>
      <c r="D664" s="4"/>
      <c r="E664" s="65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spans="1:21" x14ac:dyDescent="0.25">
      <c r="A665" s="85"/>
      <c r="B665" s="36"/>
      <c r="C665" s="37"/>
      <c r="D665" s="4"/>
      <c r="E665" s="65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spans="1:21" x14ac:dyDescent="0.25">
      <c r="A666" s="85"/>
      <c r="B666" s="36"/>
      <c r="C666" s="37"/>
      <c r="D666" s="4"/>
      <c r="E666" s="65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spans="1:21" x14ac:dyDescent="0.25">
      <c r="A667" s="85"/>
      <c r="B667" s="36"/>
      <c r="C667" s="37"/>
      <c r="D667" s="4"/>
      <c r="E667" s="65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spans="1:21" x14ac:dyDescent="0.25">
      <c r="A668" s="85"/>
      <c r="B668" s="36"/>
      <c r="C668" s="37"/>
      <c r="D668" s="4"/>
      <c r="E668" s="65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spans="1:21" x14ac:dyDescent="0.25">
      <c r="A669" s="85"/>
      <c r="B669" s="36"/>
      <c r="C669" s="37"/>
      <c r="D669" s="4"/>
      <c r="E669" s="65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spans="1:21" x14ac:dyDescent="0.25">
      <c r="A670" s="85"/>
      <c r="B670" s="36"/>
      <c r="C670" s="37"/>
      <c r="D670" s="4"/>
      <c r="E670" s="65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spans="1:21" x14ac:dyDescent="0.25">
      <c r="A671" s="85"/>
      <c r="B671" s="36"/>
      <c r="C671" s="37"/>
      <c r="D671" s="4"/>
      <c r="E671" s="65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spans="1:21" x14ac:dyDescent="0.25">
      <c r="A672" s="85"/>
      <c r="B672" s="36"/>
      <c r="C672" s="37"/>
      <c r="D672" s="4"/>
      <c r="E672" s="65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spans="1:21" x14ac:dyDescent="0.25">
      <c r="A673" s="85"/>
      <c r="B673" s="36"/>
      <c r="C673" s="37"/>
      <c r="D673" s="4"/>
      <c r="E673" s="65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spans="1:21" x14ac:dyDescent="0.25">
      <c r="A674" s="85"/>
      <c r="B674" s="36"/>
      <c r="C674" s="37"/>
      <c r="D674" s="4"/>
      <c r="E674" s="65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spans="1:21" x14ac:dyDescent="0.25">
      <c r="A675" s="85"/>
      <c r="B675" s="36"/>
      <c r="C675" s="37"/>
      <c r="D675" s="4"/>
      <c r="E675" s="65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spans="1:21" x14ac:dyDescent="0.25">
      <c r="A676" s="85"/>
      <c r="B676" s="36"/>
      <c r="C676" s="37"/>
      <c r="D676" s="4"/>
      <c r="E676" s="65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spans="1:21" x14ac:dyDescent="0.25">
      <c r="A677" s="85"/>
      <c r="B677" s="36"/>
      <c r="C677" s="37"/>
      <c r="D677" s="4"/>
      <c r="E677" s="65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spans="1:21" x14ac:dyDescent="0.25">
      <c r="A678" s="85"/>
      <c r="B678" s="36"/>
      <c r="C678" s="37"/>
      <c r="D678" s="4"/>
      <c r="E678" s="65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spans="1:21" x14ac:dyDescent="0.25">
      <c r="A679" s="85"/>
      <c r="B679" s="36"/>
      <c r="C679" s="37"/>
      <c r="D679" s="4"/>
      <c r="E679" s="65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spans="1:21" x14ac:dyDescent="0.25">
      <c r="A680" s="85"/>
      <c r="B680" s="36"/>
      <c r="C680" s="37"/>
      <c r="D680" s="4"/>
      <c r="E680" s="65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spans="1:21" x14ac:dyDescent="0.25">
      <c r="A681" s="85"/>
      <c r="B681" s="36"/>
      <c r="C681" s="37"/>
      <c r="D681" s="4"/>
      <c r="E681" s="65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spans="1:21" x14ac:dyDescent="0.25">
      <c r="A682" s="85"/>
      <c r="B682" s="36"/>
      <c r="C682" s="37"/>
      <c r="D682" s="4"/>
      <c r="E682" s="65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spans="1:21" x14ac:dyDescent="0.25">
      <c r="A683" s="85"/>
      <c r="B683" s="36"/>
      <c r="C683" s="37"/>
      <c r="D683" s="4"/>
      <c r="E683" s="65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spans="1:21" x14ac:dyDescent="0.25">
      <c r="A684" s="85"/>
      <c r="B684" s="36"/>
      <c r="C684" s="37"/>
      <c r="D684" s="4"/>
      <c r="E684" s="65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spans="1:21" x14ac:dyDescent="0.25">
      <c r="A685" s="85"/>
      <c r="B685" s="36"/>
      <c r="C685" s="37"/>
      <c r="D685" s="4"/>
      <c r="E685" s="65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spans="1:21" x14ac:dyDescent="0.25">
      <c r="A686" s="85"/>
      <c r="B686" s="36"/>
      <c r="C686" s="37"/>
      <c r="D686" s="4"/>
      <c r="E686" s="65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spans="1:21" x14ac:dyDescent="0.25">
      <c r="A687" s="85"/>
      <c r="B687" s="36"/>
      <c r="C687" s="37"/>
      <c r="D687" s="4"/>
      <c r="E687" s="65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spans="1:21" x14ac:dyDescent="0.25">
      <c r="A688" s="85"/>
      <c r="B688" s="36"/>
      <c r="C688" s="37"/>
      <c r="D688" s="4"/>
      <c r="E688" s="65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spans="1:21" x14ac:dyDescent="0.25">
      <c r="A689" s="85"/>
      <c r="B689" s="36"/>
      <c r="C689" s="37"/>
      <c r="D689" s="4"/>
      <c r="E689" s="65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spans="1:21" x14ac:dyDescent="0.25">
      <c r="A690" s="85"/>
      <c r="B690" s="36"/>
      <c r="C690" s="37"/>
      <c r="D690" s="4"/>
      <c r="E690" s="65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spans="1:21" x14ac:dyDescent="0.25">
      <c r="A691" s="85"/>
      <c r="B691" s="36"/>
      <c r="C691" s="37"/>
      <c r="D691" s="4"/>
      <c r="E691" s="65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spans="1:21" x14ac:dyDescent="0.25">
      <c r="A692" s="85"/>
      <c r="B692" s="36"/>
      <c r="C692" s="37"/>
      <c r="D692" s="4"/>
      <c r="E692" s="65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spans="1:21" x14ac:dyDescent="0.25">
      <c r="A693" s="85"/>
      <c r="B693" s="36"/>
      <c r="C693" s="37"/>
      <c r="D693" s="4"/>
      <c r="E693" s="65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spans="1:21" x14ac:dyDescent="0.25">
      <c r="A694" s="85"/>
      <c r="B694" s="36"/>
      <c r="C694" s="37"/>
      <c r="D694" s="4"/>
      <c r="E694" s="65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spans="1:21" x14ac:dyDescent="0.25">
      <c r="A695" s="85"/>
      <c r="B695" s="36"/>
      <c r="C695" s="37"/>
      <c r="D695" s="4"/>
      <c r="E695" s="65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spans="1:21" x14ac:dyDescent="0.25">
      <c r="A696" s="85"/>
      <c r="B696" s="36"/>
      <c r="C696" s="37"/>
      <c r="D696" s="4"/>
      <c r="E696" s="65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spans="1:21" x14ac:dyDescent="0.25">
      <c r="A697" s="85"/>
      <c r="B697" s="36"/>
      <c r="C697" s="37"/>
      <c r="D697" s="4"/>
      <c r="E697" s="65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spans="1:21" x14ac:dyDescent="0.25">
      <c r="A698" s="85"/>
      <c r="B698" s="36"/>
      <c r="C698" s="37"/>
      <c r="D698" s="4"/>
      <c r="E698" s="65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spans="1:21" x14ac:dyDescent="0.25">
      <c r="A699" s="85"/>
      <c r="B699" s="36"/>
      <c r="C699" s="37"/>
      <c r="D699" s="4"/>
      <c r="E699" s="65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spans="1:21" x14ac:dyDescent="0.25">
      <c r="A700" s="85"/>
      <c r="B700" s="36"/>
      <c r="C700" s="37"/>
      <c r="D700" s="4"/>
      <c r="E700" s="65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spans="1:21" x14ac:dyDescent="0.25">
      <c r="A701" s="85"/>
      <c r="B701" s="36"/>
      <c r="C701" s="37"/>
      <c r="D701" s="4"/>
      <c r="E701" s="65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spans="1:21" x14ac:dyDescent="0.25">
      <c r="A702" s="85"/>
      <c r="B702" s="36"/>
      <c r="C702" s="37"/>
      <c r="D702" s="4"/>
      <c r="E702" s="65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spans="1:21" x14ac:dyDescent="0.25">
      <c r="A703" s="85"/>
      <c r="B703" s="36"/>
      <c r="C703" s="37"/>
      <c r="D703" s="4"/>
      <c r="E703" s="65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spans="1:21" x14ac:dyDescent="0.25">
      <c r="A704" s="85"/>
      <c r="B704" s="36"/>
      <c r="C704" s="37"/>
      <c r="D704" s="4"/>
      <c r="E704" s="65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spans="1:21" x14ac:dyDescent="0.25">
      <c r="A705" s="85"/>
      <c r="B705" s="36"/>
      <c r="C705" s="37"/>
      <c r="D705" s="4"/>
      <c r="E705" s="65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spans="1:21" x14ac:dyDescent="0.25">
      <c r="A706" s="85"/>
      <c r="B706" s="36"/>
      <c r="C706" s="37"/>
      <c r="D706" s="4"/>
      <c r="E706" s="65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spans="1:21" x14ac:dyDescent="0.25">
      <c r="A707" s="85"/>
      <c r="B707" s="36"/>
      <c r="C707" s="37"/>
      <c r="D707" s="4"/>
      <c r="E707" s="65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spans="1:21" x14ac:dyDescent="0.25">
      <c r="A708" s="85"/>
      <c r="B708" s="36"/>
      <c r="C708" s="37"/>
      <c r="D708" s="4"/>
      <c r="E708" s="65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spans="1:21" x14ac:dyDescent="0.25">
      <c r="A709" s="85"/>
      <c r="B709" s="36"/>
      <c r="C709" s="37"/>
      <c r="D709" s="4"/>
      <c r="E709" s="65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spans="1:21" x14ac:dyDescent="0.25">
      <c r="A710" s="85"/>
      <c r="B710" s="36"/>
      <c r="C710" s="37"/>
      <c r="D710" s="4"/>
      <c r="E710" s="65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spans="1:21" x14ac:dyDescent="0.25">
      <c r="A711" s="85"/>
      <c r="B711" s="36"/>
      <c r="C711" s="37"/>
      <c r="D711" s="4"/>
      <c r="E711" s="65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spans="1:21" x14ac:dyDescent="0.25">
      <c r="A712" s="85"/>
      <c r="B712" s="36"/>
      <c r="C712" s="37"/>
      <c r="D712" s="4"/>
      <c r="E712" s="65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spans="1:21" x14ac:dyDescent="0.25">
      <c r="A713" s="85"/>
      <c r="B713" s="36"/>
      <c r="C713" s="37"/>
      <c r="D713" s="4"/>
      <c r="E713" s="65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spans="1:21" x14ac:dyDescent="0.25">
      <c r="A714" s="85"/>
      <c r="B714" s="36"/>
      <c r="C714" s="37"/>
      <c r="D714" s="4"/>
      <c r="E714" s="65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spans="1:21" x14ac:dyDescent="0.25">
      <c r="A715" s="85"/>
      <c r="B715" s="36"/>
      <c r="C715" s="37"/>
      <c r="D715" s="4"/>
      <c r="E715" s="65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spans="1:21" x14ac:dyDescent="0.25">
      <c r="A716" s="85"/>
      <c r="B716" s="36"/>
      <c r="C716" s="37"/>
      <c r="D716" s="4"/>
      <c r="E716" s="65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spans="1:21" x14ac:dyDescent="0.25">
      <c r="A717" s="85"/>
      <c r="B717" s="36"/>
      <c r="C717" s="37"/>
      <c r="D717" s="4"/>
      <c r="E717" s="65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spans="1:21" x14ac:dyDescent="0.25">
      <c r="A718" s="85"/>
      <c r="B718" s="36"/>
      <c r="C718" s="37"/>
      <c r="D718" s="4"/>
      <c r="E718" s="65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spans="1:21" x14ac:dyDescent="0.25">
      <c r="A719" s="85"/>
      <c r="B719" s="36"/>
      <c r="C719" s="37"/>
      <c r="D719" s="4"/>
      <c r="E719" s="65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spans="1:21" x14ac:dyDescent="0.25">
      <c r="A720" s="85"/>
      <c r="B720" s="36"/>
      <c r="C720" s="37"/>
      <c r="D720" s="4"/>
      <c r="E720" s="65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spans="1:21" x14ac:dyDescent="0.25">
      <c r="A721" s="85"/>
      <c r="B721" s="36"/>
      <c r="C721" s="37"/>
      <c r="D721" s="4"/>
      <c r="E721" s="65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spans="1:21" x14ac:dyDescent="0.25">
      <c r="A722" s="85"/>
      <c r="B722" s="36"/>
      <c r="C722" s="37"/>
      <c r="D722" s="4"/>
      <c r="E722" s="65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spans="1:21" x14ac:dyDescent="0.25">
      <c r="A723" s="85"/>
      <c r="B723" s="36"/>
      <c r="C723" s="37"/>
      <c r="D723" s="4"/>
      <c r="E723" s="65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spans="1:21" x14ac:dyDescent="0.25">
      <c r="A724" s="85"/>
      <c r="B724" s="36"/>
      <c r="C724" s="37"/>
      <c r="D724" s="4"/>
      <c r="E724" s="65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spans="1:21" x14ac:dyDescent="0.25">
      <c r="A725" s="85"/>
      <c r="B725" s="36"/>
      <c r="C725" s="37"/>
      <c r="D725" s="4"/>
      <c r="E725" s="65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spans="1:21" x14ac:dyDescent="0.25">
      <c r="A726" s="85"/>
      <c r="B726" s="36"/>
      <c r="C726" s="37"/>
      <c r="D726" s="4"/>
      <c r="E726" s="65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spans="1:21" x14ac:dyDescent="0.25">
      <c r="A727" s="85"/>
      <c r="B727" s="36"/>
      <c r="C727" s="37"/>
      <c r="D727" s="4"/>
      <c r="E727" s="65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spans="1:21" x14ac:dyDescent="0.25">
      <c r="A728" s="85"/>
      <c r="B728" s="36"/>
      <c r="C728" s="37"/>
      <c r="D728" s="4"/>
      <c r="E728" s="65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spans="1:21" x14ac:dyDescent="0.25">
      <c r="A729" s="85"/>
      <c r="B729" s="36"/>
      <c r="C729" s="37"/>
      <c r="D729" s="4"/>
      <c r="E729" s="65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spans="1:21" x14ac:dyDescent="0.25">
      <c r="A730" s="85"/>
      <c r="B730" s="36"/>
      <c r="C730" s="37"/>
      <c r="D730" s="4"/>
      <c r="E730" s="65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spans="1:21" x14ac:dyDescent="0.25">
      <c r="A731" s="85"/>
      <c r="B731" s="36"/>
      <c r="C731" s="37"/>
      <c r="D731" s="4"/>
      <c r="E731" s="65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spans="1:21" x14ac:dyDescent="0.25">
      <c r="A732" s="85"/>
      <c r="B732" s="36"/>
      <c r="C732" s="37"/>
      <c r="D732" s="4"/>
      <c r="E732" s="65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spans="1:21" x14ac:dyDescent="0.25">
      <c r="A733" s="85"/>
      <c r="B733" s="36"/>
      <c r="C733" s="37"/>
      <c r="D733" s="4"/>
      <c r="E733" s="65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spans="1:21" x14ac:dyDescent="0.25">
      <c r="A734" s="85"/>
      <c r="B734" s="36"/>
      <c r="C734" s="37"/>
      <c r="D734" s="4"/>
      <c r="E734" s="65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spans="1:21" x14ac:dyDescent="0.25">
      <c r="A735" s="85"/>
      <c r="B735" s="36"/>
      <c r="C735" s="37"/>
      <c r="D735" s="4"/>
      <c r="E735" s="65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spans="1:21" x14ac:dyDescent="0.25">
      <c r="A736" s="85"/>
      <c r="B736" s="36"/>
      <c r="C736" s="37"/>
      <c r="D736" s="4"/>
      <c r="E736" s="65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spans="1:21" x14ac:dyDescent="0.25">
      <c r="A737" s="85"/>
      <c r="B737" s="36"/>
      <c r="C737" s="37"/>
      <c r="D737" s="4"/>
      <c r="E737" s="65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spans="1:21" x14ac:dyDescent="0.25">
      <c r="A738" s="85"/>
      <c r="B738" s="36"/>
      <c r="C738" s="37"/>
      <c r="D738" s="4"/>
      <c r="E738" s="65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spans="1:21" x14ac:dyDescent="0.25">
      <c r="A739" s="85"/>
      <c r="B739" s="36"/>
      <c r="C739" s="37"/>
      <c r="D739" s="4"/>
      <c r="E739" s="65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spans="1:21" x14ac:dyDescent="0.25">
      <c r="A740" s="85"/>
      <c r="B740" s="36"/>
      <c r="C740" s="37"/>
      <c r="D740" s="4"/>
      <c r="E740" s="65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spans="1:21" x14ac:dyDescent="0.25">
      <c r="A741" s="85"/>
      <c r="B741" s="36"/>
      <c r="C741" s="37"/>
      <c r="D741" s="4"/>
      <c r="E741" s="65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spans="1:21" x14ac:dyDescent="0.25">
      <c r="A742" s="85"/>
      <c r="B742" s="36"/>
      <c r="C742" s="37"/>
      <c r="D742" s="4"/>
      <c r="E742" s="65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spans="1:21" x14ac:dyDescent="0.25">
      <c r="A743" s="85"/>
      <c r="B743" s="36"/>
      <c r="C743" s="37"/>
      <c r="D743" s="4"/>
      <c r="E743" s="65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spans="1:21" x14ac:dyDescent="0.25">
      <c r="A744" s="85"/>
      <c r="B744" s="36"/>
      <c r="C744" s="37"/>
      <c r="D744" s="4"/>
      <c r="E744" s="65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spans="1:21" x14ac:dyDescent="0.25">
      <c r="A745" s="85"/>
      <c r="B745" s="36"/>
      <c r="C745" s="37"/>
      <c r="D745" s="4"/>
      <c r="E745" s="65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spans="1:21" x14ac:dyDescent="0.25">
      <c r="A746" s="85"/>
      <c r="B746" s="36"/>
      <c r="C746" s="37"/>
      <c r="D746" s="4"/>
      <c r="E746" s="65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spans="1:21" x14ac:dyDescent="0.25">
      <c r="A747" s="85"/>
      <c r="B747" s="36"/>
      <c r="C747" s="37"/>
      <c r="D747" s="4"/>
      <c r="E747" s="65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spans="1:21" x14ac:dyDescent="0.25">
      <c r="A748" s="85"/>
      <c r="B748" s="36"/>
      <c r="C748" s="37"/>
      <c r="D748" s="4"/>
      <c r="E748" s="65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spans="1:21" x14ac:dyDescent="0.25">
      <c r="A749" s="85"/>
      <c r="B749" s="36"/>
      <c r="C749" s="37"/>
      <c r="D749" s="4"/>
      <c r="E749" s="65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spans="1:21" x14ac:dyDescent="0.25">
      <c r="A750" s="85"/>
      <c r="B750" s="36"/>
      <c r="C750" s="37"/>
      <c r="D750" s="4"/>
      <c r="E750" s="65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spans="1:21" x14ac:dyDescent="0.25">
      <c r="A751" s="85"/>
      <c r="B751" s="36"/>
      <c r="C751" s="37"/>
      <c r="D751" s="4"/>
      <c r="E751" s="65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spans="1:21" x14ac:dyDescent="0.25">
      <c r="A752" s="85"/>
      <c r="B752" s="36"/>
      <c r="C752" s="37"/>
      <c r="D752" s="4"/>
      <c r="E752" s="65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spans="1:21" x14ac:dyDescent="0.25">
      <c r="A753" s="85"/>
      <c r="B753" s="36"/>
      <c r="C753" s="37"/>
      <c r="D753" s="4"/>
      <c r="E753" s="65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spans="1:21" x14ac:dyDescent="0.25">
      <c r="A754" s="85"/>
      <c r="B754" s="36"/>
      <c r="C754" s="37"/>
      <c r="D754" s="4"/>
      <c r="E754" s="65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spans="1:21" x14ac:dyDescent="0.25">
      <c r="A755" s="85"/>
      <c r="B755" s="36"/>
      <c r="C755" s="37"/>
      <c r="D755" s="4"/>
      <c r="E755" s="65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spans="1:21" x14ac:dyDescent="0.25">
      <c r="A756" s="85"/>
      <c r="B756" s="36"/>
      <c r="C756" s="37"/>
      <c r="D756" s="4"/>
      <c r="E756" s="65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spans="1:21" x14ac:dyDescent="0.25">
      <c r="A757" s="85"/>
      <c r="B757" s="36"/>
      <c r="C757" s="37"/>
      <c r="D757" s="4"/>
      <c r="E757" s="65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spans="1:21" x14ac:dyDescent="0.25">
      <c r="A758" s="85"/>
      <c r="B758" s="36"/>
      <c r="C758" s="37"/>
      <c r="D758" s="4"/>
      <c r="E758" s="65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spans="1:21" x14ac:dyDescent="0.25">
      <c r="A759" s="85"/>
      <c r="B759" s="36"/>
      <c r="C759" s="37"/>
      <c r="D759" s="4"/>
      <c r="E759" s="65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spans="1:21" x14ac:dyDescent="0.25">
      <c r="A760" s="85"/>
      <c r="B760" s="36"/>
      <c r="C760" s="37"/>
      <c r="D760" s="4"/>
      <c r="E760" s="65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spans="1:21" x14ac:dyDescent="0.25">
      <c r="A761" s="85"/>
      <c r="B761" s="36"/>
      <c r="C761" s="37"/>
      <c r="D761" s="4"/>
      <c r="E761" s="65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spans="1:21" x14ac:dyDescent="0.25">
      <c r="A762" s="85"/>
      <c r="B762" s="36"/>
      <c r="C762" s="37"/>
      <c r="D762" s="4"/>
      <c r="E762" s="65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spans="1:21" x14ac:dyDescent="0.25">
      <c r="A763" s="85"/>
      <c r="B763" s="36"/>
      <c r="C763" s="37"/>
      <c r="D763" s="4"/>
      <c r="E763" s="65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spans="1:21" x14ac:dyDescent="0.25">
      <c r="A764" s="85"/>
      <c r="B764" s="36"/>
      <c r="C764" s="37"/>
      <c r="D764" s="4"/>
      <c r="E764" s="65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spans="1:21" x14ac:dyDescent="0.25">
      <c r="A765" s="85"/>
      <c r="B765" s="36"/>
      <c r="C765" s="37"/>
      <c r="D765" s="4"/>
      <c r="E765" s="65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spans="1:21" x14ac:dyDescent="0.25">
      <c r="A766" s="85"/>
      <c r="B766" s="36"/>
      <c r="C766" s="37"/>
      <c r="D766" s="4"/>
      <c r="E766" s="65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spans="1:21" x14ac:dyDescent="0.25">
      <c r="A767" s="85"/>
      <c r="B767" s="36"/>
      <c r="C767" s="37"/>
      <c r="D767" s="4"/>
      <c r="E767" s="65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spans="1:21" x14ac:dyDescent="0.25">
      <c r="A768" s="85"/>
      <c r="B768" s="36"/>
      <c r="C768" s="37"/>
      <c r="D768" s="4"/>
      <c r="E768" s="65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spans="1:21" x14ac:dyDescent="0.25">
      <c r="A769" s="85"/>
      <c r="B769" s="36"/>
      <c r="C769" s="37"/>
      <c r="D769" s="4"/>
      <c r="E769" s="65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spans="1:21" x14ac:dyDescent="0.25">
      <c r="A770" s="85"/>
      <c r="B770" s="36"/>
      <c r="C770" s="37"/>
      <c r="D770" s="4"/>
      <c r="E770" s="65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spans="1:21" x14ac:dyDescent="0.25">
      <c r="A771" s="85"/>
      <c r="B771" s="36"/>
      <c r="C771" s="37"/>
      <c r="D771" s="4"/>
      <c r="E771" s="65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spans="1:21" x14ac:dyDescent="0.25">
      <c r="A772" s="85"/>
      <c r="B772" s="36"/>
      <c r="C772" s="37"/>
      <c r="D772" s="4"/>
      <c r="E772" s="65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spans="1:21" x14ac:dyDescent="0.25">
      <c r="A773" s="85"/>
      <c r="B773" s="36"/>
      <c r="C773" s="37"/>
      <c r="D773" s="4"/>
      <c r="E773" s="65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spans="1:21" x14ac:dyDescent="0.25">
      <c r="A774" s="85"/>
      <c r="B774" s="36"/>
      <c r="C774" s="37"/>
      <c r="D774" s="4"/>
      <c r="E774" s="65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spans="1:21" x14ac:dyDescent="0.25">
      <c r="A775" s="85"/>
      <c r="B775" s="36"/>
      <c r="C775" s="37"/>
      <c r="D775" s="4"/>
      <c r="E775" s="65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spans="1:21" x14ac:dyDescent="0.25">
      <c r="A776" s="85"/>
      <c r="B776" s="36"/>
      <c r="C776" s="37"/>
      <c r="D776" s="4"/>
      <c r="E776" s="65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spans="1:21" x14ac:dyDescent="0.25">
      <c r="A777" s="85"/>
      <c r="B777" s="36"/>
      <c r="C777" s="37"/>
      <c r="D777" s="4"/>
      <c r="E777" s="65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spans="1:21" x14ac:dyDescent="0.25">
      <c r="A778" s="85"/>
      <c r="B778" s="36"/>
      <c r="C778" s="37"/>
      <c r="D778" s="4"/>
      <c r="E778" s="65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spans="1:21" x14ac:dyDescent="0.25">
      <c r="A779" s="85"/>
      <c r="B779" s="36"/>
      <c r="C779" s="37"/>
      <c r="D779" s="4"/>
      <c r="E779" s="65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spans="1:21" x14ac:dyDescent="0.25">
      <c r="A780" s="85"/>
      <c r="B780" s="36"/>
      <c r="C780" s="37"/>
      <c r="D780" s="4"/>
      <c r="E780" s="65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spans="1:21" x14ac:dyDescent="0.25">
      <c r="A781" s="85"/>
      <c r="B781" s="36"/>
      <c r="C781" s="37"/>
      <c r="D781" s="4"/>
      <c r="E781" s="65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spans="1:21" x14ac:dyDescent="0.25">
      <c r="A782" s="85"/>
      <c r="B782" s="36"/>
      <c r="C782" s="37"/>
      <c r="D782" s="4"/>
      <c r="E782" s="65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spans="1:21" x14ac:dyDescent="0.25">
      <c r="A783" s="85"/>
      <c r="B783" s="36"/>
      <c r="C783" s="37"/>
      <c r="D783" s="4"/>
      <c r="E783" s="65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spans="1:21" x14ac:dyDescent="0.25">
      <c r="A784" s="85"/>
      <c r="B784" s="36"/>
      <c r="C784" s="37"/>
      <c r="D784" s="4"/>
      <c r="E784" s="65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spans="1:21" x14ac:dyDescent="0.25">
      <c r="A785" s="85"/>
      <c r="B785" s="36"/>
      <c r="C785" s="37"/>
      <c r="D785" s="4"/>
      <c r="E785" s="65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spans="1:21" x14ac:dyDescent="0.25">
      <c r="A786" s="85"/>
      <c r="B786" s="36"/>
      <c r="C786" s="37"/>
      <c r="D786" s="4"/>
      <c r="E786" s="65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spans="1:21" x14ac:dyDescent="0.25">
      <c r="A787" s="85"/>
      <c r="B787" s="36"/>
      <c r="C787" s="37"/>
      <c r="D787" s="4"/>
      <c r="E787" s="65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spans="1:21" x14ac:dyDescent="0.25">
      <c r="A788" s="85"/>
      <c r="B788" s="36"/>
      <c r="C788" s="37"/>
      <c r="D788" s="4"/>
      <c r="E788" s="65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spans="1:21" x14ac:dyDescent="0.25">
      <c r="A789" s="85"/>
      <c r="B789" s="36"/>
      <c r="C789" s="37"/>
      <c r="D789" s="4"/>
      <c r="E789" s="65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spans="1:21" x14ac:dyDescent="0.25">
      <c r="A790" s="85"/>
      <c r="B790" s="36"/>
      <c r="C790" s="37"/>
      <c r="D790" s="4"/>
      <c r="E790" s="65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spans="1:21" x14ac:dyDescent="0.25">
      <c r="A791" s="85"/>
      <c r="B791" s="36"/>
      <c r="C791" s="37"/>
      <c r="D791" s="4"/>
      <c r="E791" s="65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spans="1:21" x14ac:dyDescent="0.25">
      <c r="A792" s="85"/>
      <c r="B792" s="36"/>
      <c r="C792" s="37"/>
      <c r="D792" s="4"/>
      <c r="E792" s="65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spans="1:21" x14ac:dyDescent="0.25">
      <c r="A793" s="85"/>
      <c r="B793" s="36"/>
      <c r="C793" s="37"/>
      <c r="D793" s="4"/>
      <c r="E793" s="65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spans="1:21" x14ac:dyDescent="0.25">
      <c r="A794" s="85"/>
      <c r="B794" s="36"/>
      <c r="C794" s="37"/>
      <c r="D794" s="4"/>
      <c r="E794" s="65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spans="1:21" x14ac:dyDescent="0.25">
      <c r="A795" s="85"/>
      <c r="B795" s="36"/>
      <c r="C795" s="37"/>
      <c r="D795" s="4"/>
      <c r="E795" s="65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spans="1:21" x14ac:dyDescent="0.25">
      <c r="A796" s="85"/>
      <c r="B796" s="36"/>
      <c r="C796" s="37"/>
      <c r="D796" s="4"/>
      <c r="E796" s="65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spans="1:21" x14ac:dyDescent="0.25">
      <c r="A797" s="85"/>
      <c r="B797" s="36"/>
      <c r="C797" s="37"/>
      <c r="D797" s="4"/>
      <c r="E797" s="65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spans="1:21" x14ac:dyDescent="0.25">
      <c r="A798" s="85"/>
      <c r="B798" s="36"/>
      <c r="C798" s="37"/>
      <c r="D798" s="4"/>
      <c r="E798" s="65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spans="1:21" x14ac:dyDescent="0.25">
      <c r="A799" s="85"/>
      <c r="B799" s="36"/>
      <c r="C799" s="37"/>
      <c r="D799" s="4"/>
      <c r="E799" s="65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spans="1:21" x14ac:dyDescent="0.25">
      <c r="A800" s="85"/>
      <c r="B800" s="36"/>
      <c r="C800" s="37"/>
      <c r="D800" s="4"/>
      <c r="E800" s="65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spans="1:21" x14ac:dyDescent="0.25">
      <c r="A801" s="85"/>
      <c r="B801" s="36"/>
      <c r="C801" s="37"/>
      <c r="D801" s="4"/>
      <c r="E801" s="65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spans="1:21" x14ac:dyDescent="0.25">
      <c r="A802" s="85"/>
      <c r="B802" s="36"/>
      <c r="C802" s="37"/>
      <c r="D802" s="4"/>
      <c r="E802" s="65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spans="1:21" x14ac:dyDescent="0.25">
      <c r="A803" s="85"/>
      <c r="B803" s="36"/>
      <c r="C803" s="37"/>
      <c r="D803" s="4"/>
      <c r="E803" s="65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spans="1:21" x14ac:dyDescent="0.25">
      <c r="A804" s="85"/>
      <c r="B804" s="36"/>
      <c r="C804" s="37"/>
      <c r="D804" s="4"/>
      <c r="E804" s="65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spans="1:21" x14ac:dyDescent="0.25">
      <c r="A805" s="85"/>
      <c r="B805" s="36"/>
      <c r="C805" s="37"/>
      <c r="D805" s="4"/>
      <c r="E805" s="65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spans="1:21" x14ac:dyDescent="0.25">
      <c r="A806" s="85"/>
      <c r="B806" s="36"/>
      <c r="C806" s="37"/>
      <c r="D806" s="4"/>
      <c r="E806" s="65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spans="1:21" x14ac:dyDescent="0.25">
      <c r="A807" s="85"/>
      <c r="B807" s="36"/>
      <c r="C807" s="37"/>
      <c r="D807" s="4"/>
      <c r="E807" s="65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spans="1:21" x14ac:dyDescent="0.25">
      <c r="A808" s="85"/>
      <c r="B808" s="36"/>
      <c r="C808" s="37"/>
      <c r="D808" s="4"/>
      <c r="E808" s="65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spans="1:21" x14ac:dyDescent="0.25">
      <c r="A809" s="85"/>
      <c r="B809" s="36"/>
      <c r="C809" s="37"/>
      <c r="D809" s="4"/>
      <c r="E809" s="65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spans="1:21" x14ac:dyDescent="0.25">
      <c r="A810" s="85"/>
      <c r="B810" s="36"/>
      <c r="C810" s="37"/>
      <c r="D810" s="4"/>
      <c r="E810" s="65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spans="1:21" x14ac:dyDescent="0.25">
      <c r="A811" s="85"/>
      <c r="B811" s="36"/>
      <c r="C811" s="37"/>
      <c r="D811" s="4"/>
      <c r="E811" s="65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spans="1:21" x14ac:dyDescent="0.25">
      <c r="A812" s="85"/>
      <c r="B812" s="36"/>
      <c r="C812" s="37"/>
      <c r="D812" s="4"/>
      <c r="E812" s="65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spans="1:21" x14ac:dyDescent="0.25">
      <c r="A813" s="85"/>
      <c r="B813" s="36"/>
      <c r="C813" s="37"/>
      <c r="D813" s="4"/>
      <c r="E813" s="65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spans="1:21" x14ac:dyDescent="0.25">
      <c r="A814" s="85"/>
      <c r="B814" s="36"/>
      <c r="C814" s="37"/>
      <c r="D814" s="4"/>
      <c r="E814" s="65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spans="1:21" x14ac:dyDescent="0.25">
      <c r="A815" s="85"/>
      <c r="B815" s="36"/>
      <c r="C815" s="37"/>
      <c r="D815" s="4"/>
      <c r="E815" s="65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spans="1:21" x14ac:dyDescent="0.25">
      <c r="A816" s="85"/>
      <c r="B816" s="36"/>
      <c r="C816" s="37"/>
      <c r="D816" s="4"/>
      <c r="E816" s="65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spans="1:21" x14ac:dyDescent="0.25">
      <c r="A817" s="85"/>
      <c r="B817" s="36"/>
      <c r="C817" s="37"/>
      <c r="D817" s="4"/>
      <c r="E817" s="65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spans="1:21" x14ac:dyDescent="0.25">
      <c r="A818" s="85"/>
      <c r="B818" s="36"/>
      <c r="C818" s="37"/>
      <c r="D818" s="4"/>
      <c r="E818" s="65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spans="1:21" x14ac:dyDescent="0.25">
      <c r="A819" s="85"/>
      <c r="B819" s="36"/>
      <c r="C819" s="37"/>
      <c r="D819" s="4"/>
      <c r="E819" s="65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spans="1:21" x14ac:dyDescent="0.25">
      <c r="A820" s="85"/>
      <c r="B820" s="36"/>
      <c r="C820" s="37"/>
      <c r="D820" s="4"/>
      <c r="E820" s="65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spans="1:21" x14ac:dyDescent="0.25">
      <c r="A821" s="85"/>
      <c r="B821" s="36"/>
      <c r="C821" s="37"/>
      <c r="D821" s="4"/>
      <c r="E821" s="65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spans="1:21" x14ac:dyDescent="0.25">
      <c r="A822" s="85"/>
      <c r="B822" s="36"/>
      <c r="C822" s="37"/>
      <c r="D822" s="4"/>
      <c r="E822" s="65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spans="1:21" x14ac:dyDescent="0.25">
      <c r="A823" s="85"/>
      <c r="B823" s="36"/>
      <c r="C823" s="37"/>
      <c r="D823" s="4"/>
      <c r="E823" s="65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spans="1:21" x14ac:dyDescent="0.25">
      <c r="A824" s="85"/>
      <c r="B824" s="36"/>
      <c r="C824" s="37"/>
      <c r="D824" s="4"/>
      <c r="E824" s="65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spans="1:21" x14ac:dyDescent="0.25">
      <c r="A825" s="85"/>
      <c r="B825" s="36"/>
      <c r="C825" s="37"/>
      <c r="D825" s="4"/>
      <c r="E825" s="65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spans="1:21" x14ac:dyDescent="0.25">
      <c r="A826" s="85"/>
      <c r="B826" s="36"/>
      <c r="C826" s="37"/>
      <c r="D826" s="4"/>
      <c r="E826" s="65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spans="1:21" x14ac:dyDescent="0.25">
      <c r="A827" s="85"/>
      <c r="B827" s="36"/>
      <c r="C827" s="37"/>
      <c r="D827" s="4"/>
      <c r="E827" s="65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spans="1:21" x14ac:dyDescent="0.25">
      <c r="A828" s="85"/>
      <c r="B828" s="36"/>
      <c r="C828" s="37"/>
      <c r="D828" s="4"/>
      <c r="E828" s="65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spans="1:21" x14ac:dyDescent="0.25">
      <c r="A829" s="85"/>
      <c r="B829" s="36"/>
      <c r="C829" s="37"/>
      <c r="D829" s="4"/>
      <c r="E829" s="65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spans="1:21" x14ac:dyDescent="0.25">
      <c r="A830" s="85"/>
      <c r="B830" s="36"/>
      <c r="C830" s="37"/>
      <c r="D830" s="4"/>
      <c r="E830" s="65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spans="1:21" x14ac:dyDescent="0.25">
      <c r="A831" s="85"/>
      <c r="B831" s="36"/>
      <c r="C831" s="37"/>
      <c r="D831" s="4"/>
      <c r="E831" s="65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spans="1:21" x14ac:dyDescent="0.25">
      <c r="A832" s="85"/>
      <c r="B832" s="36"/>
      <c r="C832" s="37"/>
      <c r="D832" s="4"/>
      <c r="E832" s="65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spans="1:21" x14ac:dyDescent="0.25">
      <c r="A833" s="85"/>
      <c r="B833" s="36"/>
      <c r="C833" s="37"/>
      <c r="D833" s="4"/>
      <c r="E833" s="65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spans="1:21" x14ac:dyDescent="0.25">
      <c r="A834" s="85"/>
      <c r="B834" s="36"/>
      <c r="C834" s="37"/>
      <c r="D834" s="4"/>
      <c r="E834" s="65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spans="1:21" x14ac:dyDescent="0.25">
      <c r="A835" s="85"/>
      <c r="B835" s="36"/>
      <c r="C835" s="37"/>
      <c r="D835" s="4"/>
      <c r="E835" s="65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spans="1:21" x14ac:dyDescent="0.25">
      <c r="A836" s="85"/>
      <c r="B836" s="36"/>
      <c r="C836" s="37"/>
      <c r="D836" s="4"/>
      <c r="E836" s="65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spans="1:21" x14ac:dyDescent="0.25">
      <c r="A837" s="85"/>
      <c r="B837" s="36"/>
      <c r="C837" s="37"/>
      <c r="D837" s="4"/>
      <c r="E837" s="65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spans="1:21" x14ac:dyDescent="0.25">
      <c r="A838" s="85"/>
      <c r="B838" s="36"/>
      <c r="C838" s="37"/>
      <c r="D838" s="4"/>
      <c r="E838" s="65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 spans="1:21" x14ac:dyDescent="0.25">
      <c r="A839" s="85"/>
      <c r="B839" s="36"/>
      <c r="C839" s="37"/>
      <c r="D839" s="4"/>
      <c r="E839" s="65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 spans="1:21" x14ac:dyDescent="0.25">
      <c r="A840" s="85"/>
      <c r="B840" s="36"/>
      <c r="C840" s="37"/>
      <c r="D840" s="4"/>
      <c r="E840" s="65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 spans="1:21" x14ac:dyDescent="0.25">
      <c r="A841" s="85"/>
      <c r="B841" s="36"/>
      <c r="C841" s="37"/>
      <c r="D841" s="4"/>
      <c r="E841" s="65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</row>
    <row r="842" spans="1:21" x14ac:dyDescent="0.25">
      <c r="A842" s="85"/>
      <c r="B842" s="36"/>
      <c r="C842" s="37"/>
      <c r="D842" s="4"/>
      <c r="E842" s="65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</row>
    <row r="843" spans="1:21" x14ac:dyDescent="0.25">
      <c r="A843" s="85"/>
      <c r="B843" s="36"/>
      <c r="C843" s="37"/>
      <c r="D843" s="4"/>
      <c r="E843" s="65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</row>
    <row r="844" spans="1:21" x14ac:dyDescent="0.25">
      <c r="A844" s="85"/>
      <c r="B844" s="36"/>
      <c r="C844" s="37"/>
      <c r="D844" s="4"/>
      <c r="E844" s="65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</row>
    <row r="845" spans="1:21" x14ac:dyDescent="0.25">
      <c r="A845" s="85"/>
      <c r="B845" s="36"/>
      <c r="C845" s="37"/>
      <c r="D845" s="4"/>
      <c r="E845" s="65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</row>
    <row r="846" spans="1:21" x14ac:dyDescent="0.25">
      <c r="A846" s="85"/>
      <c r="B846" s="36"/>
      <c r="C846" s="37"/>
      <c r="D846" s="4"/>
      <c r="E846" s="65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</row>
    <row r="847" spans="1:21" x14ac:dyDescent="0.25">
      <c r="A847" s="85"/>
      <c r="B847" s="36"/>
      <c r="C847" s="37"/>
      <c r="D847" s="4"/>
      <c r="E847" s="65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</row>
    <row r="848" spans="1:21" x14ac:dyDescent="0.25">
      <c r="A848" s="85"/>
      <c r="B848" s="36"/>
      <c r="C848" s="37"/>
      <c r="D848" s="4"/>
      <c r="E848" s="65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</row>
    <row r="849" spans="1:21" x14ac:dyDescent="0.25">
      <c r="A849" s="85"/>
      <c r="B849" s="36"/>
      <c r="C849" s="37"/>
      <c r="D849" s="4"/>
      <c r="E849" s="65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</row>
    <row r="850" spans="1:21" x14ac:dyDescent="0.25">
      <c r="A850" s="85"/>
      <c r="B850" s="36"/>
      <c r="C850" s="37"/>
      <c r="D850" s="4"/>
      <c r="E850" s="65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</row>
    <row r="851" spans="1:21" x14ac:dyDescent="0.25">
      <c r="A851" s="85"/>
      <c r="B851" s="36"/>
      <c r="C851" s="37"/>
      <c r="D851" s="4"/>
      <c r="E851" s="65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</row>
    <row r="852" spans="1:21" x14ac:dyDescent="0.25">
      <c r="A852" s="85"/>
      <c r="B852" s="36"/>
      <c r="C852" s="37"/>
      <c r="D852" s="4"/>
      <c r="E852" s="65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</row>
    <row r="853" spans="1:21" x14ac:dyDescent="0.25">
      <c r="A853" s="85"/>
      <c r="B853" s="36"/>
      <c r="C853" s="37"/>
      <c r="D853" s="4"/>
      <c r="E853" s="65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</row>
    <row r="854" spans="1:21" x14ac:dyDescent="0.25">
      <c r="A854" s="85"/>
      <c r="B854" s="36"/>
      <c r="C854" s="37"/>
      <c r="D854" s="4"/>
      <c r="E854" s="65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</row>
    <row r="855" spans="1:21" x14ac:dyDescent="0.25">
      <c r="A855" s="85"/>
      <c r="B855" s="36"/>
      <c r="C855" s="37"/>
      <c r="D855" s="4"/>
      <c r="E855" s="65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</row>
    <row r="856" spans="1:21" x14ac:dyDescent="0.25">
      <c r="A856" s="85"/>
      <c r="B856" s="36"/>
      <c r="C856" s="37"/>
      <c r="D856" s="4"/>
      <c r="E856" s="65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</row>
    <row r="857" spans="1:21" x14ac:dyDescent="0.25">
      <c r="A857" s="85"/>
      <c r="B857" s="36"/>
      <c r="C857" s="37"/>
      <c r="D857" s="4"/>
      <c r="E857" s="65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</row>
    <row r="858" spans="1:21" x14ac:dyDescent="0.25">
      <c r="A858" s="85"/>
      <c r="B858" s="36"/>
      <c r="C858" s="37"/>
      <c r="D858" s="4"/>
      <c r="E858" s="65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</row>
    <row r="859" spans="1:21" x14ac:dyDescent="0.25">
      <c r="A859" s="85"/>
      <c r="B859" s="36"/>
      <c r="C859" s="37"/>
      <c r="D859" s="4"/>
      <c r="E859" s="65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</row>
    <row r="860" spans="1:21" x14ac:dyDescent="0.25">
      <c r="A860" s="85"/>
      <c r="B860" s="36"/>
      <c r="C860" s="37"/>
      <c r="D860" s="4"/>
      <c r="E860" s="65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</row>
    <row r="861" spans="1:21" x14ac:dyDescent="0.25">
      <c r="A861" s="85"/>
      <c r="B861" s="36"/>
      <c r="C861" s="37"/>
      <c r="D861" s="4"/>
      <c r="E861" s="65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</row>
    <row r="862" spans="1:21" x14ac:dyDescent="0.25">
      <c r="A862" s="85"/>
      <c r="B862" s="36"/>
      <c r="C862" s="37"/>
      <c r="D862" s="4"/>
      <c r="E862" s="65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</row>
    <row r="863" spans="1:21" x14ac:dyDescent="0.25">
      <c r="A863" s="85"/>
      <c r="B863" s="36"/>
      <c r="C863" s="37"/>
      <c r="D863" s="4"/>
      <c r="E863" s="65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</row>
    <row r="864" spans="1:21" x14ac:dyDescent="0.25">
      <c r="A864" s="85"/>
      <c r="B864" s="36"/>
      <c r="C864" s="37"/>
      <c r="D864" s="4"/>
      <c r="E864" s="65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</row>
    <row r="865" spans="1:21" x14ac:dyDescent="0.25">
      <c r="A865" s="85"/>
      <c r="B865" s="36"/>
      <c r="C865" s="37"/>
      <c r="D865" s="4"/>
      <c r="E865" s="65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</row>
    <row r="866" spans="1:21" x14ac:dyDescent="0.25">
      <c r="A866" s="85"/>
      <c r="B866" s="36"/>
      <c r="C866" s="37"/>
      <c r="D866" s="4"/>
      <c r="E866" s="65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</row>
    <row r="867" spans="1:21" x14ac:dyDescent="0.25">
      <c r="A867" s="85"/>
      <c r="B867" s="36"/>
      <c r="C867" s="37"/>
      <c r="D867" s="4"/>
      <c r="E867" s="65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</row>
    <row r="868" spans="1:21" x14ac:dyDescent="0.25">
      <c r="A868" s="85"/>
      <c r="B868" s="36"/>
      <c r="C868" s="37"/>
      <c r="D868" s="4"/>
      <c r="E868" s="65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</row>
    <row r="869" spans="1:21" x14ac:dyDescent="0.25">
      <c r="A869" s="85"/>
      <c r="B869" s="36"/>
      <c r="C869" s="37"/>
      <c r="D869" s="4"/>
      <c r="E869" s="65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</row>
    <row r="870" spans="1:21" x14ac:dyDescent="0.25">
      <c r="A870" s="85"/>
      <c r="B870" s="36"/>
      <c r="C870" s="37"/>
      <c r="D870" s="4"/>
      <c r="E870" s="65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</row>
    <row r="871" spans="1:21" x14ac:dyDescent="0.25">
      <c r="A871" s="85"/>
      <c r="B871" s="36"/>
      <c r="C871" s="37"/>
      <c r="D871" s="4"/>
      <c r="E871" s="65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</row>
    <row r="872" spans="1:21" x14ac:dyDescent="0.25">
      <c r="A872" s="85"/>
      <c r="B872" s="36"/>
      <c r="C872" s="37"/>
      <c r="D872" s="4"/>
      <c r="E872" s="65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</row>
    <row r="873" spans="1:21" x14ac:dyDescent="0.25">
      <c r="A873" s="85"/>
      <c r="B873" s="36"/>
      <c r="C873" s="37"/>
      <c r="D873" s="4"/>
      <c r="E873" s="65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</row>
    <row r="874" spans="1:21" x14ac:dyDescent="0.25">
      <c r="A874" s="85"/>
      <c r="B874" s="36"/>
      <c r="C874" s="37"/>
      <c r="D874" s="4"/>
      <c r="E874" s="65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</row>
    <row r="875" spans="1:21" x14ac:dyDescent="0.25">
      <c r="A875" s="85"/>
      <c r="B875" s="36"/>
      <c r="C875" s="37"/>
      <c r="D875" s="4"/>
      <c r="E875" s="65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</row>
    <row r="876" spans="1:21" x14ac:dyDescent="0.25">
      <c r="A876" s="85"/>
      <c r="B876" s="36"/>
      <c r="C876" s="37"/>
      <c r="D876" s="4"/>
      <c r="E876" s="65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</row>
    <row r="877" spans="1:21" x14ac:dyDescent="0.25">
      <c r="A877" s="85"/>
      <c r="B877" s="36"/>
      <c r="C877" s="37"/>
      <c r="D877" s="4"/>
      <c r="E877" s="65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</row>
    <row r="878" spans="1:21" x14ac:dyDescent="0.25">
      <c r="A878" s="85"/>
      <c r="B878" s="36"/>
      <c r="C878" s="37"/>
      <c r="D878" s="4"/>
      <c r="E878" s="65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</row>
    <row r="879" spans="1:21" x14ac:dyDescent="0.25">
      <c r="A879" s="85"/>
      <c r="B879" s="36"/>
      <c r="C879" s="37"/>
      <c r="D879" s="4"/>
      <c r="E879" s="65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</row>
    <row r="880" spans="1:21" x14ac:dyDescent="0.25">
      <c r="A880" s="85"/>
      <c r="B880" s="36"/>
      <c r="C880" s="37"/>
      <c r="D880" s="4"/>
      <c r="E880" s="65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</row>
    <row r="881" spans="1:21" x14ac:dyDescent="0.25">
      <c r="A881" s="85"/>
      <c r="B881" s="36"/>
      <c r="C881" s="37"/>
      <c r="D881" s="4"/>
      <c r="E881" s="65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</row>
    <row r="882" spans="1:21" x14ac:dyDescent="0.25">
      <c r="A882" s="85"/>
      <c r="B882" s="36"/>
      <c r="C882" s="37"/>
      <c r="D882" s="4"/>
      <c r="E882" s="65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</row>
    <row r="883" spans="1:21" x14ac:dyDescent="0.25">
      <c r="A883" s="85"/>
      <c r="B883" s="36"/>
      <c r="C883" s="37"/>
      <c r="D883" s="4"/>
      <c r="E883" s="65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</row>
    <row r="884" spans="1:21" x14ac:dyDescent="0.25">
      <c r="A884" s="85"/>
      <c r="B884" s="36"/>
      <c r="C884" s="37"/>
      <c r="D884" s="4"/>
      <c r="E884" s="65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</row>
    <row r="885" spans="1:21" x14ac:dyDescent="0.25">
      <c r="A885" s="85"/>
      <c r="B885" s="36"/>
      <c r="C885" s="37"/>
      <c r="D885" s="4"/>
      <c r="E885" s="65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</row>
    <row r="886" spans="1:21" x14ac:dyDescent="0.25">
      <c r="A886" s="85"/>
      <c r="B886" s="36"/>
      <c r="C886" s="37"/>
      <c r="D886" s="4"/>
      <c r="E886" s="65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</row>
    <row r="887" spans="1:21" x14ac:dyDescent="0.25">
      <c r="A887" s="85"/>
      <c r="B887" s="36"/>
      <c r="C887" s="37"/>
      <c r="D887" s="4"/>
      <c r="E887" s="65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</row>
    <row r="888" spans="1:21" x14ac:dyDescent="0.25">
      <c r="A888" s="85"/>
      <c r="B888" s="36"/>
      <c r="C888" s="37"/>
      <c r="D888" s="4"/>
      <c r="E888" s="65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</row>
    <row r="889" spans="1:21" x14ac:dyDescent="0.25">
      <c r="A889" s="85"/>
      <c r="B889" s="36"/>
      <c r="C889" s="37"/>
      <c r="D889" s="4"/>
      <c r="E889" s="65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</row>
    <row r="890" spans="1:21" x14ac:dyDescent="0.25">
      <c r="A890" s="85"/>
      <c r="B890" s="36"/>
      <c r="C890" s="37"/>
      <c r="D890" s="4"/>
      <c r="E890" s="65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</row>
    <row r="891" spans="1:21" x14ac:dyDescent="0.25">
      <c r="A891" s="85"/>
      <c r="B891" s="36"/>
      <c r="C891" s="37"/>
      <c r="D891" s="4"/>
      <c r="E891" s="65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</row>
    <row r="892" spans="1:21" x14ac:dyDescent="0.25">
      <c r="A892" s="85"/>
      <c r="B892" s="36"/>
      <c r="C892" s="37"/>
      <c r="D892" s="4"/>
      <c r="E892" s="65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</row>
    <row r="893" spans="1:21" x14ac:dyDescent="0.25">
      <c r="A893" s="85"/>
      <c r="B893" s="36"/>
      <c r="C893" s="37"/>
      <c r="D893" s="4"/>
      <c r="E893" s="65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</row>
    <row r="894" spans="1:21" x14ac:dyDescent="0.25">
      <c r="A894" s="85"/>
      <c r="B894" s="36"/>
      <c r="C894" s="37"/>
      <c r="D894" s="4"/>
      <c r="E894" s="65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</row>
    <row r="895" spans="1:21" x14ac:dyDescent="0.25">
      <c r="A895" s="85"/>
      <c r="B895" s="36"/>
      <c r="C895" s="37"/>
      <c r="D895" s="4"/>
      <c r="E895" s="65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</row>
    <row r="896" spans="1:21" x14ac:dyDescent="0.25">
      <c r="A896" s="85"/>
      <c r="B896" s="36"/>
      <c r="C896" s="37"/>
      <c r="D896" s="4"/>
      <c r="E896" s="65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</row>
    <row r="897" spans="1:21" x14ac:dyDescent="0.25">
      <c r="A897" s="85"/>
      <c r="B897" s="36"/>
      <c r="C897" s="37"/>
      <c r="D897" s="4"/>
      <c r="E897" s="65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</row>
    <row r="898" spans="1:21" x14ac:dyDescent="0.25">
      <c r="A898" s="85"/>
      <c r="B898" s="36"/>
      <c r="C898" s="37"/>
      <c r="D898" s="4"/>
      <c r="E898" s="65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</row>
    <row r="899" spans="1:21" x14ac:dyDescent="0.25">
      <c r="A899" s="85"/>
      <c r="B899" s="36"/>
      <c r="C899" s="37"/>
      <c r="D899" s="4"/>
      <c r="E899" s="65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</row>
    <row r="900" spans="1:21" x14ac:dyDescent="0.25">
      <c r="A900" s="85"/>
      <c r="B900" s="36"/>
      <c r="C900" s="37"/>
      <c r="D900" s="4"/>
      <c r="E900" s="65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</row>
    <row r="901" spans="1:21" x14ac:dyDescent="0.25">
      <c r="A901" s="85"/>
      <c r="B901" s="36"/>
      <c r="C901" s="37"/>
      <c r="D901" s="4"/>
      <c r="E901" s="65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</row>
    <row r="902" spans="1:21" x14ac:dyDescent="0.25">
      <c r="A902" s="85"/>
      <c r="B902" s="36"/>
      <c r="C902" s="37"/>
      <c r="D902" s="4"/>
      <c r="E902" s="65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</row>
    <row r="903" spans="1:21" x14ac:dyDescent="0.25">
      <c r="A903" s="85"/>
      <c r="B903" s="36"/>
      <c r="C903" s="37"/>
      <c r="D903" s="4"/>
      <c r="E903" s="65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</row>
    <row r="904" spans="1:21" x14ac:dyDescent="0.25">
      <c r="A904" s="85"/>
      <c r="B904" s="36"/>
      <c r="C904" s="37"/>
      <c r="D904" s="4"/>
      <c r="E904" s="65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</row>
    <row r="905" spans="1:21" x14ac:dyDescent="0.25">
      <c r="A905" s="85"/>
      <c r="B905" s="36"/>
      <c r="C905" s="37"/>
      <c r="D905" s="4"/>
      <c r="E905" s="65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</row>
    <row r="906" spans="1:21" x14ac:dyDescent="0.25">
      <c r="A906" s="85"/>
      <c r="B906" s="36"/>
      <c r="C906" s="37"/>
      <c r="D906" s="4"/>
      <c r="E906" s="65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</row>
    <row r="907" spans="1:21" x14ac:dyDescent="0.25">
      <c r="A907" s="85"/>
      <c r="B907" s="36"/>
      <c r="C907" s="37"/>
      <c r="D907" s="4"/>
      <c r="E907" s="65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</row>
    <row r="908" spans="1:21" x14ac:dyDescent="0.25">
      <c r="A908" s="85"/>
      <c r="B908" s="36"/>
      <c r="C908" s="37"/>
      <c r="D908" s="4"/>
      <c r="E908" s="65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</row>
    <row r="909" spans="1:21" x14ac:dyDescent="0.25">
      <c r="A909" s="85"/>
      <c r="B909" s="36"/>
      <c r="C909" s="37"/>
      <c r="D909" s="4"/>
      <c r="E909" s="65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</row>
    <row r="910" spans="1:21" x14ac:dyDescent="0.25">
      <c r="A910" s="85"/>
      <c r="B910" s="36"/>
      <c r="C910" s="37"/>
      <c r="D910" s="4"/>
      <c r="E910" s="65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</row>
    <row r="911" spans="1:21" x14ac:dyDescent="0.25">
      <c r="A911" s="85"/>
      <c r="B911" s="36"/>
      <c r="C911" s="37"/>
      <c r="D911" s="4"/>
      <c r="E911" s="65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</row>
    <row r="912" spans="1:21" x14ac:dyDescent="0.25">
      <c r="A912" s="85"/>
      <c r="B912" s="36"/>
      <c r="C912" s="37"/>
      <c r="D912" s="4"/>
      <c r="E912" s="65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</row>
    <row r="913" spans="1:21" x14ac:dyDescent="0.25">
      <c r="A913" s="85"/>
      <c r="B913" s="36"/>
      <c r="C913" s="37"/>
      <c r="D913" s="4"/>
      <c r="E913" s="65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</row>
    <row r="914" spans="1:21" x14ac:dyDescent="0.25">
      <c r="A914" s="85"/>
      <c r="B914" s="36"/>
      <c r="C914" s="37"/>
      <c r="D914" s="4"/>
      <c r="E914" s="65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</row>
    <row r="915" spans="1:21" x14ac:dyDescent="0.25">
      <c r="A915" s="85"/>
      <c r="B915" s="36"/>
      <c r="C915" s="37"/>
      <c r="D915" s="4"/>
      <c r="E915" s="65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</row>
    <row r="916" spans="1:21" x14ac:dyDescent="0.25">
      <c r="A916" s="85"/>
      <c r="B916" s="36"/>
      <c r="C916" s="37"/>
      <c r="D916" s="4"/>
      <c r="E916" s="65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</row>
    <row r="917" spans="1:21" x14ac:dyDescent="0.25">
      <c r="A917" s="85"/>
      <c r="B917" s="36"/>
      <c r="C917" s="37"/>
      <c r="D917" s="4"/>
      <c r="E917" s="65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</row>
    <row r="918" spans="1:21" x14ac:dyDescent="0.25">
      <c r="A918" s="85"/>
      <c r="B918" s="36"/>
      <c r="C918" s="37"/>
      <c r="D918" s="4"/>
      <c r="E918" s="65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</row>
    <row r="919" spans="1:21" x14ac:dyDescent="0.25">
      <c r="A919" s="85"/>
      <c r="B919" s="36"/>
      <c r="C919" s="37"/>
      <c r="D919" s="4"/>
      <c r="E919" s="65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</row>
    <row r="920" spans="1:21" x14ac:dyDescent="0.25">
      <c r="A920" s="85"/>
      <c r="B920" s="36"/>
      <c r="C920" s="37"/>
      <c r="D920" s="4"/>
      <c r="E920" s="65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</row>
    <row r="921" spans="1:21" x14ac:dyDescent="0.25">
      <c r="A921" s="85"/>
      <c r="B921" s="36"/>
      <c r="C921" s="37"/>
      <c r="D921" s="4"/>
      <c r="E921" s="65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</row>
    <row r="922" spans="1:21" x14ac:dyDescent="0.25">
      <c r="A922" s="85"/>
      <c r="B922" s="36"/>
      <c r="C922" s="37"/>
      <c r="D922" s="4"/>
      <c r="E922" s="65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</row>
    <row r="923" spans="1:21" x14ac:dyDescent="0.25">
      <c r="A923" s="85"/>
      <c r="B923" s="36"/>
      <c r="C923" s="37"/>
      <c r="D923" s="4"/>
      <c r="E923" s="65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</row>
    <row r="924" spans="1:21" x14ac:dyDescent="0.25">
      <c r="A924" s="85"/>
      <c r="B924" s="36"/>
      <c r="C924" s="37"/>
      <c r="D924" s="4"/>
      <c r="E924" s="65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</row>
    <row r="925" spans="1:21" x14ac:dyDescent="0.25">
      <c r="A925" s="85"/>
      <c r="B925" s="36"/>
      <c r="C925" s="37"/>
      <c r="D925" s="4"/>
      <c r="E925" s="65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</row>
    <row r="926" spans="1:21" x14ac:dyDescent="0.25">
      <c r="A926" s="85"/>
      <c r="B926" s="36"/>
      <c r="C926" s="37"/>
      <c r="D926" s="4"/>
      <c r="E926" s="65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</row>
    <row r="927" spans="1:21" x14ac:dyDescent="0.25">
      <c r="A927" s="85"/>
      <c r="B927" s="36"/>
      <c r="C927" s="37"/>
      <c r="D927" s="4"/>
      <c r="E927" s="65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</row>
    <row r="928" spans="1:21" x14ac:dyDescent="0.25">
      <c r="A928" s="85"/>
      <c r="B928" s="36"/>
      <c r="C928" s="37"/>
      <c r="D928" s="4"/>
      <c r="E928" s="65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</row>
    <row r="929" spans="1:21" x14ac:dyDescent="0.25">
      <c r="A929" s="85"/>
      <c r="B929" s="36"/>
      <c r="C929" s="37"/>
      <c r="D929" s="4"/>
      <c r="E929" s="65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</row>
    <row r="930" spans="1:21" x14ac:dyDescent="0.25">
      <c r="A930" s="85"/>
      <c r="B930" s="36"/>
      <c r="C930" s="37"/>
      <c r="D930" s="4"/>
      <c r="E930" s="65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</row>
    <row r="931" spans="1:21" x14ac:dyDescent="0.25">
      <c r="A931" s="85"/>
      <c r="B931" s="36"/>
      <c r="C931" s="37"/>
      <c r="D931" s="4"/>
      <c r="E931" s="65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</row>
    <row r="932" spans="1:21" x14ac:dyDescent="0.25">
      <c r="A932" s="85"/>
      <c r="B932" s="36"/>
      <c r="C932" s="37"/>
      <c r="D932" s="4"/>
      <c r="E932" s="65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</row>
    <row r="933" spans="1:21" x14ac:dyDescent="0.25">
      <c r="A933" s="85"/>
      <c r="B933" s="36"/>
      <c r="C933" s="37"/>
      <c r="D933" s="4"/>
      <c r="E933" s="65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</row>
    <row r="934" spans="1:21" x14ac:dyDescent="0.25">
      <c r="A934" s="85"/>
      <c r="B934" s="36"/>
      <c r="C934" s="37"/>
      <c r="D934" s="4"/>
      <c r="E934" s="65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</row>
    <row r="935" spans="1:21" x14ac:dyDescent="0.25">
      <c r="A935" s="85"/>
      <c r="B935" s="36"/>
      <c r="C935" s="37"/>
      <c r="D935" s="4"/>
      <c r="E935" s="65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</row>
    <row r="936" spans="1:21" x14ac:dyDescent="0.25">
      <c r="A936" s="85"/>
      <c r="B936" s="36"/>
      <c r="C936" s="37"/>
      <c r="D936" s="4"/>
      <c r="E936" s="65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</row>
    <row r="937" spans="1:21" x14ac:dyDescent="0.25">
      <c r="A937" s="85"/>
      <c r="B937" s="36"/>
      <c r="C937" s="37"/>
      <c r="D937" s="4"/>
      <c r="E937" s="65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</row>
    <row r="938" spans="1:21" x14ac:dyDescent="0.25">
      <c r="A938" s="85"/>
      <c r="B938" s="36"/>
      <c r="C938" s="37"/>
      <c r="D938" s="4"/>
      <c r="E938" s="65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</row>
    <row r="939" spans="1:21" x14ac:dyDescent="0.25">
      <c r="A939" s="85"/>
      <c r="B939" s="36"/>
      <c r="C939" s="37"/>
      <c r="D939" s="4"/>
      <c r="E939" s="65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</row>
    <row r="940" spans="1:21" x14ac:dyDescent="0.25">
      <c r="A940" s="85"/>
      <c r="B940" s="36"/>
      <c r="C940" s="37"/>
      <c r="D940" s="4"/>
      <c r="E940" s="65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</row>
    <row r="941" spans="1:21" x14ac:dyDescent="0.25">
      <c r="A941" s="85"/>
      <c r="B941" s="36"/>
      <c r="C941" s="37"/>
      <c r="D941" s="4"/>
      <c r="E941" s="65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</row>
    <row r="942" spans="1:21" x14ac:dyDescent="0.25">
      <c r="A942" s="85"/>
      <c r="B942" s="36"/>
      <c r="C942" s="37"/>
      <c r="D942" s="4"/>
      <c r="E942" s="65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</row>
    <row r="943" spans="1:21" x14ac:dyDescent="0.25">
      <c r="A943" s="85"/>
      <c r="B943" s="36"/>
      <c r="C943" s="37"/>
      <c r="D943" s="4"/>
      <c r="E943" s="65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</row>
    <row r="944" spans="1:21" x14ac:dyDescent="0.25">
      <c r="A944" s="85"/>
      <c r="B944" s="36"/>
      <c r="C944" s="37"/>
      <c r="D944" s="4"/>
      <c r="E944" s="65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</row>
    <row r="945" spans="1:21" x14ac:dyDescent="0.25">
      <c r="A945" s="85"/>
      <c r="B945" s="36"/>
      <c r="C945" s="37"/>
      <c r="D945" s="4"/>
      <c r="E945" s="65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</row>
    <row r="946" spans="1:21" x14ac:dyDescent="0.25">
      <c r="A946" s="85"/>
      <c r="B946" s="36"/>
      <c r="C946" s="37"/>
      <c r="D946" s="4"/>
      <c r="E946" s="65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</row>
    <row r="947" spans="1:21" x14ac:dyDescent="0.25">
      <c r="A947" s="85"/>
      <c r="B947" s="36"/>
      <c r="C947" s="37"/>
      <c r="D947" s="4"/>
      <c r="E947" s="65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</row>
    <row r="948" spans="1:21" x14ac:dyDescent="0.25">
      <c r="A948" s="85"/>
      <c r="B948" s="36"/>
      <c r="C948" s="37"/>
      <c r="D948" s="4"/>
      <c r="E948" s="65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</row>
    <row r="949" spans="1:21" x14ac:dyDescent="0.25">
      <c r="A949" s="85"/>
      <c r="B949" s="36"/>
      <c r="C949" s="37"/>
      <c r="D949" s="4"/>
      <c r="E949" s="65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</row>
    <row r="950" spans="1:21" x14ac:dyDescent="0.25">
      <c r="A950" s="85"/>
      <c r="B950" s="36"/>
      <c r="C950" s="37"/>
      <c r="D950" s="4"/>
      <c r="E950" s="65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</row>
    <row r="951" spans="1:21" x14ac:dyDescent="0.25">
      <c r="A951" s="85"/>
      <c r="B951" s="36"/>
      <c r="C951" s="37"/>
      <c r="D951" s="4"/>
      <c r="E951" s="65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</row>
    <row r="952" spans="1:21" x14ac:dyDescent="0.25">
      <c r="A952" s="85"/>
      <c r="B952" s="36"/>
      <c r="C952" s="37"/>
      <c r="D952" s="4"/>
      <c r="E952" s="65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</row>
    <row r="953" spans="1:21" x14ac:dyDescent="0.25">
      <c r="A953" s="85"/>
      <c r="B953" s="36"/>
      <c r="C953" s="37"/>
      <c r="D953" s="4"/>
      <c r="E953" s="65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</row>
    <row r="954" spans="1:21" x14ac:dyDescent="0.25">
      <c r="A954" s="85"/>
      <c r="B954" s="36"/>
      <c r="C954" s="37"/>
      <c r="D954" s="4"/>
      <c r="E954" s="65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</row>
    <row r="955" spans="1:21" x14ac:dyDescent="0.25">
      <c r="A955" s="85"/>
      <c r="B955" s="36"/>
      <c r="C955" s="37"/>
      <c r="D955" s="4"/>
      <c r="E955" s="65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</row>
    <row r="956" spans="1:21" x14ac:dyDescent="0.25">
      <c r="A956" s="85"/>
      <c r="B956" s="36"/>
      <c r="C956" s="37"/>
      <c r="D956" s="4"/>
      <c r="E956" s="65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</row>
    <row r="957" spans="1:21" x14ac:dyDescent="0.25">
      <c r="A957" s="85"/>
      <c r="B957" s="36"/>
      <c r="C957" s="37"/>
      <c r="D957" s="4"/>
      <c r="E957" s="65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</row>
    <row r="958" spans="1:21" x14ac:dyDescent="0.25">
      <c r="A958" s="85"/>
      <c r="B958" s="36"/>
      <c r="C958" s="37"/>
      <c r="D958" s="4"/>
      <c r="E958" s="65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</row>
    <row r="959" spans="1:21" x14ac:dyDescent="0.25">
      <c r="A959" s="85"/>
      <c r="B959" s="36"/>
      <c r="C959" s="37"/>
      <c r="D959" s="4"/>
      <c r="E959" s="65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</row>
    <row r="960" spans="1:21" x14ac:dyDescent="0.25">
      <c r="A960" s="85"/>
      <c r="B960" s="36"/>
      <c r="C960" s="37"/>
      <c r="D960" s="4"/>
      <c r="E960" s="65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</row>
    <row r="961" spans="1:21" x14ac:dyDescent="0.25">
      <c r="A961" s="85"/>
      <c r="B961" s="36"/>
      <c r="C961" s="37"/>
      <c r="D961" s="4"/>
      <c r="E961" s="65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</row>
    <row r="962" spans="1:21" x14ac:dyDescent="0.25">
      <c r="A962" s="85"/>
      <c r="B962" s="36"/>
      <c r="C962" s="37"/>
      <c r="D962" s="4"/>
      <c r="E962" s="65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</row>
    <row r="963" spans="1:21" x14ac:dyDescent="0.25">
      <c r="A963" s="85"/>
      <c r="B963" s="36"/>
      <c r="C963" s="37"/>
      <c r="D963" s="4"/>
      <c r="E963" s="65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</row>
    <row r="964" spans="1:21" x14ac:dyDescent="0.25">
      <c r="A964" s="85"/>
      <c r="B964" s="36"/>
      <c r="C964" s="37"/>
      <c r="D964" s="4"/>
      <c r="E964" s="65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</row>
    <row r="965" spans="1:21" x14ac:dyDescent="0.25">
      <c r="A965" s="85"/>
      <c r="B965" s="36"/>
      <c r="C965" s="37"/>
      <c r="D965" s="4"/>
      <c r="E965" s="65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</row>
    <row r="966" spans="1:21" x14ac:dyDescent="0.25">
      <c r="A966" s="85"/>
      <c r="B966" s="36"/>
      <c r="C966" s="37"/>
      <c r="D966" s="4"/>
      <c r="E966" s="65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</row>
    <row r="967" spans="1:21" x14ac:dyDescent="0.25">
      <c r="A967" s="85"/>
      <c r="B967" s="36"/>
      <c r="C967" s="37"/>
      <c r="D967" s="4"/>
      <c r="E967" s="65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</row>
    <row r="968" spans="1:21" x14ac:dyDescent="0.25">
      <c r="A968" s="85"/>
      <c r="B968" s="36"/>
      <c r="C968" s="37"/>
      <c r="D968" s="4"/>
      <c r="E968" s="65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</row>
    <row r="969" spans="1:21" x14ac:dyDescent="0.25">
      <c r="A969" s="85"/>
      <c r="B969" s="36"/>
      <c r="C969" s="37"/>
      <c r="D969" s="4"/>
      <c r="E969" s="65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</row>
    <row r="970" spans="1:21" x14ac:dyDescent="0.25">
      <c r="A970" s="85"/>
      <c r="B970" s="36"/>
      <c r="C970" s="37"/>
      <c r="D970" s="4"/>
      <c r="E970" s="65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</row>
    <row r="971" spans="1:21" x14ac:dyDescent="0.25">
      <c r="A971" s="85"/>
      <c r="B971" s="36"/>
      <c r="C971" s="37"/>
      <c r="D971" s="4"/>
      <c r="E971" s="65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</row>
    <row r="972" spans="1:21" x14ac:dyDescent="0.25">
      <c r="A972" s="85"/>
      <c r="B972" s="36"/>
      <c r="C972" s="37"/>
      <c r="D972" s="4"/>
      <c r="E972" s="65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</row>
    <row r="973" spans="1:21" x14ac:dyDescent="0.25">
      <c r="A973" s="85"/>
      <c r="B973" s="36"/>
      <c r="C973" s="37"/>
      <c r="D973" s="4"/>
      <c r="E973" s="65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</row>
    <row r="974" spans="1:21" x14ac:dyDescent="0.25">
      <c r="A974" s="85"/>
      <c r="B974" s="36"/>
      <c r="C974" s="37"/>
      <c r="D974" s="4"/>
      <c r="E974" s="65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</row>
    <row r="975" spans="1:21" x14ac:dyDescent="0.25">
      <c r="A975" s="85"/>
      <c r="B975" s="36"/>
      <c r="C975" s="37"/>
      <c r="D975" s="4"/>
      <c r="E975" s="65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</row>
    <row r="976" spans="1:21" x14ac:dyDescent="0.25">
      <c r="A976" s="85"/>
      <c r="B976" s="36"/>
      <c r="C976" s="37"/>
      <c r="D976" s="4"/>
      <c r="E976" s="65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</row>
    <row r="977" spans="1:21" x14ac:dyDescent="0.25">
      <c r="A977" s="85"/>
      <c r="B977" s="36"/>
      <c r="C977" s="37"/>
      <c r="D977" s="4"/>
      <c r="E977" s="65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</row>
    <row r="978" spans="1:21" x14ac:dyDescent="0.25">
      <c r="A978" s="85"/>
      <c r="B978" s="36"/>
      <c r="C978" s="37"/>
      <c r="D978" s="4"/>
      <c r="E978" s="65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</row>
    <row r="979" spans="1:21" x14ac:dyDescent="0.25">
      <c r="A979" s="85"/>
      <c r="B979" s="36"/>
      <c r="C979" s="37"/>
      <c r="D979" s="4"/>
      <c r="E979" s="65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</row>
    <row r="980" spans="1:21" x14ac:dyDescent="0.25">
      <c r="A980" s="85"/>
      <c r="B980" s="36"/>
      <c r="C980" s="37"/>
      <c r="D980" s="4"/>
      <c r="E980" s="65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</row>
    <row r="981" spans="1:21" x14ac:dyDescent="0.25">
      <c r="A981" s="85"/>
      <c r="B981" s="36"/>
      <c r="C981" s="37"/>
      <c r="D981" s="4"/>
      <c r="E981" s="65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</row>
    <row r="982" spans="1:21" x14ac:dyDescent="0.25">
      <c r="A982" s="85"/>
      <c r="B982" s="36"/>
      <c r="C982" s="37"/>
      <c r="D982" s="4"/>
      <c r="E982" s="65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</row>
    <row r="983" spans="1:21" x14ac:dyDescent="0.25">
      <c r="A983" s="85"/>
      <c r="B983" s="36"/>
      <c r="C983" s="37"/>
      <c r="D983" s="4"/>
      <c r="E983" s="65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</row>
    <row r="984" spans="1:21" x14ac:dyDescent="0.25">
      <c r="A984" s="85"/>
      <c r="B984" s="36"/>
      <c r="C984" s="37"/>
      <c r="D984" s="4"/>
      <c r="E984" s="65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</row>
    <row r="985" spans="1:21" x14ac:dyDescent="0.25">
      <c r="A985" s="85"/>
      <c r="B985" s="36"/>
      <c r="C985" s="37"/>
      <c r="D985" s="4"/>
      <c r="E985" s="65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</row>
    <row r="986" spans="1:21" x14ac:dyDescent="0.25">
      <c r="A986" s="85"/>
      <c r="B986" s="36"/>
      <c r="C986" s="37"/>
      <c r="D986" s="4"/>
      <c r="E986" s="65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</row>
    <row r="987" spans="1:21" x14ac:dyDescent="0.25">
      <c r="A987" s="85"/>
      <c r="B987" s="36"/>
      <c r="C987" s="37"/>
      <c r="D987" s="4"/>
      <c r="E987" s="65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</row>
    <row r="988" spans="1:21" x14ac:dyDescent="0.25">
      <c r="A988" s="85"/>
      <c r="B988" s="36"/>
      <c r="C988" s="37"/>
      <c r="D988" s="4"/>
      <c r="E988" s="65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</row>
    <row r="989" spans="1:21" x14ac:dyDescent="0.25">
      <c r="A989" s="85"/>
      <c r="B989" s="36"/>
      <c r="C989" s="37"/>
      <c r="D989" s="4"/>
      <c r="E989" s="65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</row>
    <row r="990" spans="1:21" x14ac:dyDescent="0.25">
      <c r="A990" s="85"/>
      <c r="B990" s="36"/>
      <c r="C990" s="37"/>
      <c r="D990" s="4"/>
      <c r="E990" s="65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</row>
    <row r="991" spans="1:21" x14ac:dyDescent="0.25">
      <c r="A991" s="85"/>
      <c r="B991" s="36"/>
      <c r="C991" s="37"/>
      <c r="D991" s="4"/>
      <c r="E991" s="65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</row>
    <row r="992" spans="1:21" x14ac:dyDescent="0.25">
      <c r="A992" s="85"/>
      <c r="B992" s="36"/>
      <c r="C992" s="37"/>
      <c r="D992" s="4"/>
      <c r="E992" s="65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</row>
    <row r="993" spans="1:21" x14ac:dyDescent="0.25">
      <c r="A993" s="85"/>
      <c r="B993" s="36"/>
      <c r="C993" s="37"/>
      <c r="D993" s="4"/>
      <c r="E993" s="65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</row>
    <row r="994" spans="1:21" x14ac:dyDescent="0.25">
      <c r="A994" s="85"/>
      <c r="B994" s="36"/>
      <c r="C994" s="37"/>
      <c r="D994" s="4"/>
      <c r="E994" s="65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</row>
    <row r="995" spans="1:21" x14ac:dyDescent="0.25">
      <c r="A995" s="85"/>
      <c r="B995" s="36"/>
      <c r="C995" s="37"/>
      <c r="D995" s="4"/>
      <c r="E995" s="65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</row>
    <row r="996" spans="1:21" x14ac:dyDescent="0.25">
      <c r="A996" s="85"/>
      <c r="B996" s="36"/>
      <c r="C996" s="37"/>
      <c r="D996" s="4"/>
      <c r="E996" s="65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</row>
    <row r="997" spans="1:21" x14ac:dyDescent="0.25">
      <c r="A997" s="85"/>
      <c r="B997" s="36"/>
      <c r="C997" s="37"/>
      <c r="D997" s="4"/>
      <c r="E997" s="65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</row>
    <row r="998" spans="1:21" x14ac:dyDescent="0.25">
      <c r="A998" s="85"/>
      <c r="B998" s="36"/>
      <c r="C998" s="37"/>
      <c r="D998" s="4"/>
      <c r="E998" s="65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</row>
    <row r="999" spans="1:21" x14ac:dyDescent="0.25">
      <c r="A999" s="85"/>
      <c r="B999" s="36"/>
      <c r="C999" s="37"/>
      <c r="D999" s="4"/>
      <c r="E999" s="65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</row>
    <row r="1000" spans="1:21" x14ac:dyDescent="0.25">
      <c r="A1000" s="85"/>
      <c r="B1000" s="36"/>
      <c r="C1000" s="37"/>
      <c r="D1000" s="4"/>
      <c r="E1000" s="65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</row>
    <row r="1001" spans="1:21" x14ac:dyDescent="0.25">
      <c r="A1001" s="85"/>
      <c r="B1001" s="36"/>
      <c r="C1001" s="37"/>
      <c r="D1001" s="4"/>
      <c r="E1001" s="65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</row>
    <row r="1002" spans="1:21" x14ac:dyDescent="0.25">
      <c r="A1002" s="85"/>
      <c r="B1002" s="36"/>
      <c r="C1002" s="37"/>
      <c r="D1002" s="4"/>
      <c r="E1002" s="65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</row>
    <row r="1003" spans="1:21" x14ac:dyDescent="0.25">
      <c r="A1003" s="85"/>
      <c r="B1003" s="36"/>
      <c r="C1003" s="37"/>
      <c r="D1003" s="4"/>
      <c r="E1003" s="65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</row>
    <row r="1004" spans="1:21" x14ac:dyDescent="0.25">
      <c r="A1004" s="85"/>
      <c r="B1004" s="36"/>
      <c r="C1004" s="37"/>
      <c r="D1004" s="4"/>
      <c r="E1004" s="65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</row>
    <row r="1005" spans="1:21" x14ac:dyDescent="0.25">
      <c r="A1005" s="85"/>
      <c r="B1005" s="36"/>
      <c r="C1005" s="37"/>
      <c r="D1005" s="4"/>
      <c r="E1005" s="65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</row>
    <row r="1006" spans="1:21" x14ac:dyDescent="0.25">
      <c r="A1006" s="85"/>
      <c r="B1006" s="36"/>
      <c r="C1006" s="37"/>
      <c r="D1006" s="4"/>
      <c r="E1006" s="65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</row>
    <row r="1007" spans="1:21" x14ac:dyDescent="0.25">
      <c r="A1007" s="85"/>
      <c r="B1007" s="36"/>
      <c r="C1007" s="37"/>
      <c r="D1007" s="4"/>
      <c r="E1007" s="65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</row>
    <row r="1008" spans="1:21" x14ac:dyDescent="0.25">
      <c r="A1008" s="85"/>
      <c r="B1008" s="36"/>
      <c r="C1008" s="37"/>
      <c r="D1008" s="4"/>
      <c r="E1008" s="65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</row>
    <row r="1009" spans="1:21" x14ac:dyDescent="0.25">
      <c r="A1009" s="85"/>
      <c r="B1009" s="36"/>
      <c r="C1009" s="37"/>
      <c r="D1009" s="4"/>
      <c r="E1009" s="65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</row>
    <row r="1010" spans="1:21" x14ac:dyDescent="0.25">
      <c r="A1010" s="85"/>
      <c r="B1010" s="36"/>
      <c r="C1010" s="37"/>
      <c r="D1010" s="4"/>
      <c r="E1010" s="65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</row>
    <row r="1011" spans="1:21" x14ac:dyDescent="0.25">
      <c r="A1011" s="85"/>
      <c r="B1011" s="36"/>
      <c r="C1011" s="37"/>
      <c r="D1011" s="4"/>
      <c r="E1011" s="65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</row>
    <row r="1012" spans="1:21" x14ac:dyDescent="0.25">
      <c r="A1012" s="85"/>
      <c r="B1012" s="36"/>
      <c r="C1012" s="37"/>
      <c r="D1012" s="4"/>
      <c r="E1012" s="65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</row>
    <row r="1013" spans="1:21" x14ac:dyDescent="0.25">
      <c r="A1013" s="85"/>
      <c r="B1013" s="36"/>
      <c r="C1013" s="37"/>
      <c r="D1013" s="4"/>
      <c r="E1013" s="65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</row>
    <row r="1014" spans="1:21" x14ac:dyDescent="0.25">
      <c r="A1014" s="85"/>
      <c r="B1014" s="36"/>
      <c r="C1014" s="37"/>
      <c r="D1014" s="4"/>
      <c r="E1014" s="65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</row>
    <row r="1015" spans="1:21" x14ac:dyDescent="0.25">
      <c r="A1015" s="85"/>
      <c r="B1015" s="36"/>
      <c r="C1015" s="37"/>
      <c r="D1015" s="4"/>
      <c r="E1015" s="65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</row>
    <row r="1016" spans="1:21" x14ac:dyDescent="0.25">
      <c r="A1016" s="85"/>
      <c r="B1016" s="36"/>
      <c r="C1016" s="37"/>
      <c r="D1016" s="4"/>
      <c r="E1016" s="65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</row>
    <row r="1017" spans="1:21" x14ac:dyDescent="0.25">
      <c r="A1017" s="85"/>
      <c r="B1017" s="36"/>
      <c r="C1017" s="37"/>
      <c r="D1017" s="4"/>
      <c r="E1017" s="65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</row>
    <row r="1018" spans="1:21" x14ac:dyDescent="0.25">
      <c r="A1018" s="85"/>
      <c r="B1018" s="36"/>
      <c r="C1018" s="37"/>
      <c r="D1018" s="4"/>
      <c r="E1018" s="65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</row>
    <row r="1019" spans="1:21" x14ac:dyDescent="0.25">
      <c r="A1019" s="85"/>
      <c r="B1019" s="36"/>
      <c r="C1019" s="37"/>
      <c r="D1019" s="4"/>
      <c r="E1019" s="65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</row>
    <row r="1020" spans="1:21" x14ac:dyDescent="0.25">
      <c r="A1020" s="85"/>
      <c r="B1020" s="36"/>
      <c r="C1020" s="37"/>
      <c r="D1020" s="4"/>
      <c r="E1020" s="65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</row>
    <row r="1021" spans="1:21" x14ac:dyDescent="0.25">
      <c r="A1021" s="85"/>
      <c r="B1021" s="36"/>
      <c r="C1021" s="37"/>
      <c r="D1021" s="4"/>
      <c r="E1021" s="65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</row>
    <row r="1022" spans="1:21" x14ac:dyDescent="0.25">
      <c r="A1022" s="85"/>
      <c r="B1022" s="36"/>
      <c r="C1022" s="37"/>
      <c r="D1022" s="4"/>
      <c r="E1022" s="65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</row>
    <row r="1023" spans="1:21" x14ac:dyDescent="0.25">
      <c r="A1023" s="85"/>
      <c r="B1023" s="36"/>
      <c r="C1023" s="37"/>
      <c r="D1023" s="4"/>
      <c r="E1023" s="65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</row>
    <row r="1024" spans="1:21" x14ac:dyDescent="0.25">
      <c r="A1024" s="85"/>
      <c r="B1024" s="36"/>
      <c r="C1024" s="37"/>
      <c r="D1024" s="4"/>
      <c r="E1024" s="65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</row>
    <row r="1025" spans="1:21" x14ac:dyDescent="0.25">
      <c r="A1025" s="85"/>
      <c r="B1025" s="36"/>
      <c r="C1025" s="37"/>
      <c r="D1025" s="4"/>
      <c r="E1025" s="65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</row>
    <row r="1026" spans="1:21" x14ac:dyDescent="0.25">
      <c r="A1026" s="85"/>
      <c r="B1026" s="36"/>
      <c r="C1026" s="37"/>
      <c r="D1026" s="4"/>
      <c r="E1026" s="65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</row>
    <row r="1027" spans="1:21" x14ac:dyDescent="0.25">
      <c r="A1027" s="85"/>
      <c r="B1027" s="36"/>
      <c r="C1027" s="37"/>
      <c r="D1027" s="4"/>
      <c r="E1027" s="65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</row>
    <row r="1028" spans="1:21" x14ac:dyDescent="0.25">
      <c r="A1028" s="85"/>
      <c r="B1028" s="36"/>
      <c r="C1028" s="37"/>
      <c r="D1028" s="4"/>
      <c r="E1028" s="65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</row>
    <row r="1029" spans="1:21" x14ac:dyDescent="0.25">
      <c r="A1029" s="85"/>
      <c r="B1029" s="36"/>
      <c r="C1029" s="37"/>
      <c r="D1029" s="4"/>
      <c r="E1029" s="65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</row>
    <row r="1030" spans="1:21" x14ac:dyDescent="0.25">
      <c r="A1030" s="85"/>
      <c r="B1030" s="36"/>
      <c r="C1030" s="37"/>
      <c r="D1030" s="4"/>
      <c r="E1030" s="65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</row>
    <row r="1031" spans="1:21" x14ac:dyDescent="0.25">
      <c r="A1031" s="85"/>
      <c r="B1031" s="36"/>
      <c r="C1031" s="37"/>
      <c r="D1031" s="4"/>
      <c r="E1031" s="65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</row>
    <row r="1032" spans="1:21" x14ac:dyDescent="0.25">
      <c r="A1032" s="85"/>
      <c r="B1032" s="36"/>
      <c r="C1032" s="37"/>
      <c r="D1032" s="4"/>
      <c r="E1032" s="65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</row>
    <row r="1033" spans="1:21" x14ac:dyDescent="0.25">
      <c r="A1033" s="85"/>
      <c r="B1033" s="36"/>
      <c r="C1033" s="37"/>
      <c r="D1033" s="4"/>
      <c r="E1033" s="65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</row>
    <row r="1034" spans="1:21" x14ac:dyDescent="0.25">
      <c r="A1034" s="85"/>
      <c r="B1034" s="36"/>
      <c r="C1034" s="37"/>
      <c r="D1034" s="4"/>
      <c r="E1034" s="65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</row>
    <row r="1035" spans="1:21" x14ac:dyDescent="0.25">
      <c r="A1035" s="85"/>
      <c r="B1035" s="36"/>
      <c r="C1035" s="37"/>
      <c r="D1035" s="4"/>
      <c r="E1035" s="65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</row>
    <row r="1036" spans="1:21" x14ac:dyDescent="0.25">
      <c r="A1036" s="85"/>
      <c r="B1036" s="36"/>
      <c r="C1036" s="37"/>
      <c r="D1036" s="4"/>
      <c r="E1036" s="65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</row>
    <row r="1037" spans="1:21" x14ac:dyDescent="0.25">
      <c r="A1037" s="85"/>
      <c r="B1037" s="36"/>
      <c r="C1037" s="37"/>
      <c r="D1037" s="4"/>
      <c r="E1037" s="65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</row>
    <row r="1038" spans="1:21" x14ac:dyDescent="0.25">
      <c r="A1038" s="85"/>
      <c r="B1038" s="36"/>
      <c r="C1038" s="37"/>
      <c r="D1038" s="4"/>
      <c r="E1038" s="65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</row>
    <row r="1039" spans="1:21" x14ac:dyDescent="0.25">
      <c r="A1039" s="85"/>
      <c r="B1039" s="36"/>
      <c r="C1039" s="37"/>
      <c r="D1039" s="4"/>
      <c r="E1039" s="65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</row>
    <row r="1040" spans="1:21" x14ac:dyDescent="0.25">
      <c r="A1040" s="85"/>
      <c r="B1040" s="36"/>
      <c r="C1040" s="37"/>
      <c r="D1040" s="4"/>
      <c r="E1040" s="65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</row>
    <row r="1041" spans="1:21" x14ac:dyDescent="0.25">
      <c r="A1041" s="85"/>
      <c r="B1041" s="36"/>
      <c r="C1041" s="37"/>
      <c r="D1041" s="4"/>
      <c r="E1041" s="65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</row>
    <row r="1042" spans="1:21" x14ac:dyDescent="0.25">
      <c r="A1042" s="85"/>
      <c r="B1042" s="36"/>
      <c r="C1042" s="37"/>
      <c r="D1042" s="4"/>
      <c r="E1042" s="65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</row>
    <row r="1043" spans="1:21" x14ac:dyDescent="0.25">
      <c r="A1043" s="85"/>
      <c r="B1043" s="36"/>
      <c r="C1043" s="37"/>
      <c r="D1043" s="4"/>
      <c r="E1043" s="65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</row>
    <row r="1044" spans="1:21" x14ac:dyDescent="0.25">
      <c r="A1044" s="85"/>
      <c r="B1044" s="36"/>
      <c r="C1044" s="37"/>
      <c r="D1044" s="4"/>
      <c r="E1044" s="65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</row>
    <row r="1045" spans="1:21" x14ac:dyDescent="0.25">
      <c r="A1045" s="85"/>
      <c r="B1045" s="36"/>
      <c r="C1045" s="37"/>
      <c r="D1045" s="4"/>
      <c r="E1045" s="65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</row>
    <row r="1046" spans="1:21" x14ac:dyDescent="0.25">
      <c r="A1046" s="85"/>
      <c r="B1046" s="36"/>
      <c r="C1046" s="37"/>
      <c r="D1046" s="4"/>
      <c r="E1046" s="65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</row>
    <row r="1047" spans="1:21" x14ac:dyDescent="0.25">
      <c r="A1047" s="85"/>
      <c r="B1047" s="36"/>
      <c r="C1047" s="37"/>
      <c r="D1047" s="4"/>
      <c r="E1047" s="65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</row>
    <row r="1048" spans="1:21" x14ac:dyDescent="0.25">
      <c r="A1048" s="85"/>
      <c r="B1048" s="36"/>
      <c r="C1048" s="37"/>
      <c r="D1048" s="4"/>
      <c r="E1048" s="65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</row>
    <row r="1049" spans="1:21" x14ac:dyDescent="0.25">
      <c r="A1049" s="85"/>
      <c r="B1049" s="36"/>
      <c r="C1049" s="37"/>
      <c r="D1049" s="4"/>
      <c r="E1049" s="65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</row>
  </sheetData>
  <phoneticPr fontId="26" type="noConversion"/>
  <conditionalFormatting sqref="A7:B7">
    <cfRule type="expression" dxfId="0" priority="1" stopIfTrue="1">
      <formula>FIND("*",CONCATENATE($B1,"*"))&lt;=LEN($B1)</formula>
    </cfRule>
  </conditionalFormatting>
  <pageMargins left="0.5" right="0.25" top="0.5" bottom="0.5" header="0" footer="0"/>
  <pageSetup orientation="portrait" cellComments="atEnd" r:id="rId1"/>
  <headerFooter>
    <oddFooter>&amp;L_x000D_&amp;1#&amp;"Calibri"&amp;1&amp;K000000 -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EC_Closing_Agenda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Kochuparambil</dc:creator>
  <cp:keywords>Agenda; LMSC; Plenary</cp:keywords>
  <cp:lastModifiedBy>Beth Kochuparambil (edonnay)</cp:lastModifiedBy>
  <dcterms:created xsi:type="dcterms:W3CDTF">2000-02-17T23:16:37Z</dcterms:created>
  <dcterms:modified xsi:type="dcterms:W3CDTF">2025-08-01T22:21:19Z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  <property fmtid="{D5CDD505-2E9C-101B-9397-08002B2CF9AE}" pid="10" name="MSIP_Label_a189e4fd-a2fa-47bf-9b21-17f706ee2968_Enabled">
    <vt:lpwstr>true</vt:lpwstr>
  </property>
  <property fmtid="{D5CDD505-2E9C-101B-9397-08002B2CF9AE}" pid="11" name="MSIP_Label_a189e4fd-a2fa-47bf-9b21-17f706ee2968_SetDate">
    <vt:lpwstr>2025-07-31T09:01:12Z</vt:lpwstr>
  </property>
  <property fmtid="{D5CDD505-2E9C-101B-9397-08002B2CF9AE}" pid="12" name="MSIP_Label_a189e4fd-a2fa-47bf-9b21-17f706ee2968_Method">
    <vt:lpwstr>Privileged</vt:lpwstr>
  </property>
  <property fmtid="{D5CDD505-2E9C-101B-9397-08002B2CF9AE}" pid="13" name="MSIP_Label_a189e4fd-a2fa-47bf-9b21-17f706ee2968_Name">
    <vt:lpwstr>Cisco Public Label</vt:lpwstr>
  </property>
  <property fmtid="{D5CDD505-2E9C-101B-9397-08002B2CF9AE}" pid="14" name="MSIP_Label_a189e4fd-a2fa-47bf-9b21-17f706ee2968_SiteId">
    <vt:lpwstr>5ae1af62-9505-4097-a69a-c1553ef7840e</vt:lpwstr>
  </property>
  <property fmtid="{D5CDD505-2E9C-101B-9397-08002B2CF9AE}" pid="15" name="MSIP_Label_a189e4fd-a2fa-47bf-9b21-17f706ee2968_ActionId">
    <vt:lpwstr>6a9c4c7f-8112-4e5a-b546-a6330311bb7b</vt:lpwstr>
  </property>
  <property fmtid="{D5CDD505-2E9C-101B-9397-08002B2CF9AE}" pid="16" name="MSIP_Label_a189e4fd-a2fa-47bf-9b21-17f706ee2968_ContentBits">
    <vt:lpwstr>2</vt:lpwstr>
  </property>
  <property fmtid="{D5CDD505-2E9C-101B-9397-08002B2CF9AE}" pid="17" name="MSIP_Label_a189e4fd-a2fa-47bf-9b21-17f706ee2968_Tag">
    <vt:lpwstr>10, 0, 1, 1</vt:lpwstr>
  </property>
</Properties>
</file>