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107/"/>
    </mc:Choice>
  </mc:AlternateContent>
  <xr:revisionPtr revIDLastSave="15" documentId="8_{FAEA2C0C-3AA7-4DDC-A6E6-42C9EB160034}" xr6:coauthVersionLast="47" xr6:coauthVersionMax="47" xr10:uidLastSave="{8DC5DC2D-FD8E-40C0-847C-5568F41523B8}"/>
  <bookViews>
    <workbookView xWindow="15225" yWindow="675" windowWidth="18390" windowHeight="2133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I26" i="3" l="1"/>
  <c r="H26" i="3"/>
  <c r="G26" i="3"/>
  <c r="I25" i="3"/>
  <c r="H25" i="3"/>
  <c r="G25" i="3"/>
  <c r="I24" i="3"/>
  <c r="H24" i="3"/>
  <c r="G24" i="3"/>
  <c r="E24" i="3"/>
  <c r="D24" i="3"/>
  <c r="F8" i="1" l="1"/>
  <c r="F11" i="1" s="1"/>
  <c r="A19" i="1"/>
  <c r="A27" i="1" l="1"/>
  <c r="A28" i="1"/>
  <c r="A25" i="1" l="1"/>
  <c r="A23" i="1"/>
  <c r="A21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9" i="1" l="1"/>
  <c r="F20" i="1" s="1"/>
  <c r="F21" i="1" s="1"/>
  <c r="F22" i="1" s="1"/>
  <c r="F18" i="1"/>
  <c r="F23" i="1" l="1"/>
  <c r="F24" i="1" s="1"/>
  <c r="F25" i="1" s="1"/>
  <c r="F26" i="1" s="1"/>
  <c r="F27" i="1" s="1"/>
</calcChain>
</file>

<file path=xl/sharedStrings.xml><?xml version="1.0" encoding="utf-8"?>
<sst xmlns="http://schemas.openxmlformats.org/spreadsheetml/2006/main" count="123" uniqueCount="75">
  <si>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</si>
  <si>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</si>
  <si>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</si>
  <si>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</si>
  <si>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</si>
  <si>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</si>
  <si>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</si>
  <si>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</si>
  <si>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</si>
  <si>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</si>
  <si>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</si>
  <si>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</si>
  <si>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</si>
  <si>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</si>
  <si>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</si>
  <si>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</si>
  <si>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</si>
  <si>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</si>
  <si>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</si>
  <si>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</si>
  <si>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</si>
  <si>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</si>
  <si>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</si>
  <si>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</si>
  <si>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</si>
  <si>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</si>
  <si>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</si>
  <si>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</si>
  <si>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</si>
  <si>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</si>
  <si>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</si>
  <si>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</si>
  <si>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</si>
  <si>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</si>
  <si>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</si>
  <si>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</si>
  <si>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</si>
  <si>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</si>
  <si>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</si>
  <si>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</si>
  <si>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</si>
  <si>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</si>
  <si>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</si>
  <si>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</si>
  <si>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</si>
  <si>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</si>
  <si>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</si>
  <si>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</si>
  <si>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</si>
  <si>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</si>
  <si>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</si>
  <si>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</si>
  <si>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</si>
  <si>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</si>
  <si>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</si>
  <si>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</si>
  <si>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R0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</si>
  <si>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</si>
  <si>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</si>
  <si>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</si>
  <si>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</si>
  <si>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</si>
  <si>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</si>
  <si>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</si>
  <si>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</si>
  <si>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</si>
  <si>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</si>
  <si>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</si>
  <si>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</si>
  <si>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</si>
  <si>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</si>
  <si>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</si>
  <si>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 xml:space="preserve">Update - EC Action Item Summary
Ref: 
</t>
  </si>
  <si>
    <t>Tuesday 1900-2100 UTC, 07 Jan 2025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</si>
  <si>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
· Nov 2024 802 EC Closing Minutes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</si>
</sst>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3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3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4" xfId="0" applyNumberFormat="1" applyFont="1" applyBorder="1" applyAlignment="1">
      <alignment horizontal="left" vertical="top"/>
    </xf>
    <xf numFmtId="2" fontId="13" fillId="0" borderId="25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0" fillId="2" borderId="3" xfId="0" applyNumberFormat="1" applyFont="1" applyFill="1" applyBorder="1" applyAlignment="1">
      <alignment horizontal="right" vertical="top" wrapText="1"/>
    </xf>
    <xf numFmtId="165" fontId="13" fillId="4" borderId="1" xfId="0" applyNumberFormat="1" applyFont="1" applyFill="1" applyBorder="1" applyAlignment="1">
      <alignment vertical="top" wrapText="1"/>
    </xf>
    <xf numFmtId="165" fontId="13" fillId="3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D1" zoomScale="140" zoomScaleNormal="140" zoomScaleSheetLayoutView="110" workbookViewId="0">
      <selection activeCell="H13" sqref="H13"/>
    </sheetView>
  </sheetViews>
  <sheetFormatPr defaultColWidth="8.85546875" defaultRowHeight="12.75" x14ac:dyDescent="0.25"/>
  <cols>
    <col min="1" max="1" width="5.7109375" style="30" customWidth="1"/>
    <col min="2" max="2" width="7.7109375" style="69" customWidth="1"/>
    <col min="3" max="3" width="53" style="30" customWidth="1"/>
    <col min="4" max="4" width="13.5703125" style="30" customWidth="1"/>
    <col min="5" max="5" width="5.140625" style="69" customWidth="1"/>
    <col min="6" max="6" width="10.7109375" style="30" customWidth="1"/>
    <col min="7" max="7" width="9.85546875" style="29" customWidth="1"/>
    <col min="8" max="8" width="13.140625" style="30" customWidth="1"/>
    <col min="9" max="9" width="15.85546875" style="30" customWidth="1"/>
    <col min="10" max="16384" width="8.85546875" style="30"/>
  </cols>
  <sheetData>
    <row r="1" spans="1:9" ht="25.5" x14ac:dyDescent="0.25">
      <c r="A1" s="25" t="s">
        <v>56</v>
      </c>
      <c r="B1" s="26"/>
      <c r="C1" s="88" t="s">
        <v>55</v>
      </c>
      <c r="D1" s="27"/>
      <c r="E1" s="28"/>
      <c r="F1" s="108"/>
    </row>
    <row r="2" spans="1:9" x14ac:dyDescent="0.25">
      <c r="A2" s="31"/>
      <c r="B2" s="77"/>
      <c r="C2" s="86" t="s">
        <v>73</v>
      </c>
      <c r="D2" s="32"/>
      <c r="E2" s="33"/>
      <c r="F2" s="109"/>
    </row>
    <row r="3" spans="1:9" x14ac:dyDescent="0.25">
      <c r="A3" s="34"/>
      <c r="B3" s="35"/>
      <c r="C3" s="36"/>
      <c r="D3" s="32"/>
      <c r="E3" s="33"/>
      <c r="F3" s="109"/>
    </row>
    <row r="4" spans="1:9" ht="25.5" x14ac:dyDescent="0.25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10" t="s">
        <v>2</v>
      </c>
    </row>
    <row r="5" spans="1:9" x14ac:dyDescent="0.25">
      <c r="A5" s="39"/>
      <c r="B5" s="40"/>
      <c r="C5" s="41" t="s">
        <v>3</v>
      </c>
      <c r="D5" s="42"/>
      <c r="E5" s="43"/>
      <c r="F5" s="111"/>
    </row>
    <row r="6" spans="1:9" x14ac:dyDescent="0.25">
      <c r="A6" s="44"/>
      <c r="B6" s="45"/>
      <c r="C6" s="46" t="s">
        <v>4</v>
      </c>
      <c r="D6" s="46"/>
      <c r="E6" s="47"/>
      <c r="F6" s="112"/>
    </row>
    <row r="7" spans="1:9" s="58" customFormat="1" x14ac:dyDescent="0.25">
      <c r="A7" s="73"/>
      <c r="B7" s="74"/>
      <c r="C7" s="75"/>
      <c r="D7" s="75"/>
      <c r="E7" s="54"/>
      <c r="F7" s="113"/>
      <c r="G7" s="76"/>
    </row>
    <row r="8" spans="1:9" x14ac:dyDescent="0.25">
      <c r="A8" s="78">
        <f>1</f>
        <v>1</v>
      </c>
      <c r="B8" s="71"/>
      <c r="C8" s="72" t="s">
        <v>5</v>
      </c>
      <c r="D8" s="50" t="s">
        <v>57</v>
      </c>
      <c r="E8" s="33">
        <v>1</v>
      </c>
      <c r="F8" s="114">
        <f>TIME(15,0,0)</f>
        <v>0.625</v>
      </c>
    </row>
    <row r="9" spans="1:9" x14ac:dyDescent="0.25">
      <c r="A9" s="87">
        <f t="shared" ref="A9" si="0">A8+0.01</f>
        <v>1.01</v>
      </c>
      <c r="B9" s="71"/>
      <c r="C9" s="72" t="s">
        <v>71</v>
      </c>
      <c r="D9" s="50" t="s">
        <v>44</v>
      </c>
      <c r="E9" s="33">
        <v>5</v>
      </c>
      <c r="F9" s="116">
        <f t="shared" ref="F9" si="1">F8+TIME(0,E8,0)</f>
        <v>0.62569444444444444</v>
      </c>
    </row>
    <row r="10" spans="1:9" x14ac:dyDescent="0.25">
      <c r="A10" s="78"/>
      <c r="B10" s="71"/>
      <c r="C10" s="72"/>
      <c r="D10" s="50"/>
      <c r="E10" s="33"/>
      <c r="F10" s="109"/>
    </row>
    <row r="11" spans="1:9" x14ac:dyDescent="0.25">
      <c r="A11" s="78">
        <f>2</f>
        <v>2</v>
      </c>
      <c r="B11" s="49" t="s">
        <v>6</v>
      </c>
      <c r="C11" s="50" t="s">
        <v>29</v>
      </c>
      <c r="D11" s="50" t="s">
        <v>57</v>
      </c>
      <c r="E11" s="33">
        <v>5</v>
      </c>
      <c r="F11" s="114">
        <f>F9+TIME(0,E9,0)</f>
        <v>0.62916666666666665</v>
      </c>
      <c r="G11" s="107"/>
      <c r="H11" s="107"/>
      <c r="I11" s="107"/>
    </row>
    <row r="12" spans="1:9" ht="25.5" x14ac:dyDescent="0.25">
      <c r="A12" s="87">
        <f t="shared" ref="A12:A13" si="2">A11+0.01</f>
        <v>2.0099999999999998</v>
      </c>
      <c r="B12" s="89" t="s">
        <v>7</v>
      </c>
      <c r="C12" s="90" t="s">
        <v>49</v>
      </c>
      <c r="D12" s="82" t="s">
        <v>57</v>
      </c>
      <c r="E12" s="85">
        <v>2</v>
      </c>
      <c r="F12" s="116">
        <f t="shared" ref="F12:F27" si="3">F11+TIME(0,E11,0)</f>
        <v>0.63263888888888886</v>
      </c>
      <c r="H12" s="29"/>
      <c r="I12" s="29"/>
    </row>
    <row r="13" spans="1:9" ht="117.75" customHeight="1" x14ac:dyDescent="0.25">
      <c r="A13" s="93">
        <f t="shared" si="2"/>
        <v>2.0199999999999996</v>
      </c>
      <c r="B13" s="94" t="s">
        <v>59</v>
      </c>
      <c r="C13" s="95" t="s">
        <v>74</v>
      </c>
      <c r="D13" s="96" t="s">
        <v>44</v>
      </c>
      <c r="E13" s="97">
        <v>0</v>
      </c>
      <c r="F13" s="117">
        <f t="shared" si="3"/>
        <v>0.63402777777777775</v>
      </c>
      <c r="H13" s="29"/>
      <c r="I13" s="29"/>
    </row>
    <row r="14" spans="1:9" s="58" customFormat="1" x14ac:dyDescent="0.25">
      <c r="A14" s="79"/>
      <c r="B14" s="80"/>
      <c r="C14" s="81"/>
      <c r="D14" s="82"/>
      <c r="E14" s="85"/>
      <c r="F14" s="116">
        <f t="shared" si="3"/>
        <v>0.63402777777777775</v>
      </c>
      <c r="G14" s="76"/>
      <c r="H14" s="76"/>
      <c r="I14" s="76"/>
    </row>
    <row r="15" spans="1:9" x14ac:dyDescent="0.25">
      <c r="A15" s="78">
        <f>3</f>
        <v>3</v>
      </c>
      <c r="B15" s="49" t="s">
        <v>7</v>
      </c>
      <c r="C15" s="50" t="s">
        <v>8</v>
      </c>
      <c r="D15" s="50" t="s">
        <v>57</v>
      </c>
      <c r="E15" s="33">
        <v>5</v>
      </c>
      <c r="F15" s="116">
        <f t="shared" si="3"/>
        <v>0.63402777777777775</v>
      </c>
    </row>
    <row r="16" spans="1:9" x14ac:dyDescent="0.25">
      <c r="A16" s="83">
        <f t="shared" ref="A16:A17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4">
        <f t="shared" si="3"/>
        <v>0.63749999999999996</v>
      </c>
    </row>
    <row r="17" spans="1:10" x14ac:dyDescent="0.25">
      <c r="A17" s="83">
        <f t="shared" si="4"/>
        <v>3.0199999999999996</v>
      </c>
      <c r="B17" s="49" t="s">
        <v>7</v>
      </c>
      <c r="C17" s="50" t="s">
        <v>50</v>
      </c>
      <c r="D17" s="50" t="s">
        <v>60</v>
      </c>
      <c r="E17" s="33">
        <v>10</v>
      </c>
      <c r="F17" s="114">
        <f t="shared" si="3"/>
        <v>0.64444444444444438</v>
      </c>
    </row>
    <row r="18" spans="1:10" x14ac:dyDescent="0.25">
      <c r="A18" s="83"/>
      <c r="B18" s="49"/>
      <c r="C18" s="50"/>
      <c r="D18" s="50"/>
      <c r="E18" s="33"/>
      <c r="F18" s="114">
        <f t="shared" si="3"/>
        <v>0.6513888888888888</v>
      </c>
    </row>
    <row r="19" spans="1:10" ht="30.75" customHeight="1" x14ac:dyDescent="0.25">
      <c r="A19" s="83">
        <f>3.09</f>
        <v>3.09</v>
      </c>
      <c r="B19" s="49" t="s">
        <v>46</v>
      </c>
      <c r="C19" s="50" t="s">
        <v>72</v>
      </c>
      <c r="D19" s="50" t="s">
        <v>44</v>
      </c>
      <c r="E19" s="33">
        <v>5</v>
      </c>
      <c r="F19" s="114">
        <f>F17+TIME(0,E17,0)</f>
        <v>0.6513888888888888</v>
      </c>
    </row>
    <row r="20" spans="1:10" x14ac:dyDescent="0.25">
      <c r="A20" s="48"/>
      <c r="B20" s="49"/>
      <c r="C20" s="50"/>
      <c r="D20" s="50"/>
      <c r="E20" s="33"/>
      <c r="F20" s="114">
        <f t="shared" si="3"/>
        <v>0.65486111111111101</v>
      </c>
    </row>
    <row r="21" spans="1:10" x14ac:dyDescent="0.25">
      <c r="A21" s="91">
        <f>4</f>
        <v>4</v>
      </c>
      <c r="B21" s="49"/>
      <c r="C21" s="55" t="s">
        <v>47</v>
      </c>
      <c r="D21" s="50"/>
      <c r="E21" s="33"/>
      <c r="F21" s="114">
        <f t="shared" si="3"/>
        <v>0.65486111111111101</v>
      </c>
    </row>
    <row r="22" spans="1:10" x14ac:dyDescent="0.25">
      <c r="A22" s="83"/>
      <c r="B22" s="49"/>
      <c r="C22" s="53"/>
      <c r="D22" s="50"/>
      <c r="E22" s="54"/>
      <c r="F22" s="114">
        <f t="shared" si="3"/>
        <v>0.65486111111111101</v>
      </c>
    </row>
    <row r="23" spans="1:10" x14ac:dyDescent="0.25">
      <c r="A23" s="92">
        <f>5</f>
        <v>5</v>
      </c>
      <c r="B23" s="49"/>
      <c r="C23" s="52" t="s">
        <v>35</v>
      </c>
      <c r="D23" s="50"/>
      <c r="E23" s="33"/>
      <c r="F23" s="114">
        <f t="shared" si="3"/>
        <v>0.65486111111111101</v>
      </c>
      <c r="G23" s="57"/>
      <c r="H23" s="56"/>
      <c r="I23" s="57"/>
      <c r="J23" s="57"/>
    </row>
    <row r="24" spans="1:10" x14ac:dyDescent="0.25">
      <c r="A24" s="51"/>
      <c r="B24" s="49"/>
      <c r="C24" s="50"/>
      <c r="D24" s="50"/>
      <c r="E24" s="33"/>
      <c r="F24" s="114">
        <f t="shared" si="3"/>
        <v>0.65486111111111101</v>
      </c>
      <c r="G24" s="57"/>
      <c r="H24" s="57"/>
      <c r="I24" s="57"/>
      <c r="J24" s="57"/>
    </row>
    <row r="25" spans="1:10" x14ac:dyDescent="0.25">
      <c r="A25" s="78">
        <f>6</f>
        <v>6</v>
      </c>
      <c r="B25" s="49"/>
      <c r="C25" s="52" t="s">
        <v>48</v>
      </c>
      <c r="D25" s="50"/>
      <c r="E25" s="33"/>
      <c r="F25" s="114">
        <f t="shared" si="3"/>
        <v>0.65486111111111101</v>
      </c>
      <c r="G25" s="57"/>
      <c r="H25" s="57"/>
      <c r="I25" s="57"/>
      <c r="J25" s="57"/>
    </row>
    <row r="26" spans="1:10" x14ac:dyDescent="0.2">
      <c r="A26" s="48"/>
      <c r="B26" s="49"/>
      <c r="C26" s="59"/>
      <c r="D26" s="60"/>
      <c r="E26" s="61"/>
      <c r="F26" s="114">
        <f t="shared" si="3"/>
        <v>0.65486111111111101</v>
      </c>
      <c r="G26" s="57"/>
      <c r="H26" s="57"/>
      <c r="I26" s="57"/>
      <c r="J26" s="57"/>
    </row>
    <row r="27" spans="1:10" ht="25.5" x14ac:dyDescent="0.25">
      <c r="A27" s="78">
        <f>9</f>
        <v>9</v>
      </c>
      <c r="B27" s="49"/>
      <c r="C27" s="62" t="s">
        <v>28</v>
      </c>
      <c r="D27" s="50" t="s">
        <v>58</v>
      </c>
      <c r="E27" s="63">
        <v>5</v>
      </c>
      <c r="F27" s="114">
        <f t="shared" si="3"/>
        <v>0.65486111111111101</v>
      </c>
      <c r="G27" s="57"/>
      <c r="H27" s="57"/>
      <c r="I27" s="57"/>
      <c r="J27" s="57"/>
    </row>
    <row r="28" spans="1:10" ht="14.65" customHeight="1" thickBot="1" x14ac:dyDescent="0.3">
      <c r="A28" s="84">
        <f>10</f>
        <v>10</v>
      </c>
      <c r="B28" s="64" t="s">
        <v>6</v>
      </c>
      <c r="C28" s="65" t="s">
        <v>30</v>
      </c>
      <c r="D28" s="66" t="s">
        <v>57</v>
      </c>
      <c r="E28" s="67"/>
      <c r="F28" s="115">
        <v>0.70833333333333337</v>
      </c>
      <c r="G28" s="68"/>
      <c r="H28" s="57"/>
    </row>
    <row r="32" spans="1:10" x14ac:dyDescent="0.25">
      <c r="C32" s="70"/>
    </row>
    <row r="33" spans="3:3" x14ac:dyDescent="0.25">
      <c r="C33" s="70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9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99" t="s">
        <v>9</v>
      </c>
      <c r="C2" s="99" t="s">
        <v>10</v>
      </c>
      <c r="D2" s="100" t="s">
        <v>11</v>
      </c>
      <c r="E2" s="10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98">
        <v>1</v>
      </c>
      <c r="B3" s="99" t="s">
        <v>12</v>
      </c>
      <c r="C3" s="101" t="s">
        <v>14</v>
      </c>
      <c r="D3" s="99">
        <v>1</v>
      </c>
      <c r="E3" s="99"/>
      <c r="F3" s="9"/>
      <c r="G3" s="13"/>
      <c r="H3" s="4"/>
      <c r="I3" s="14"/>
    </row>
    <row r="4" spans="1:9" ht="15.75" thickBot="1" x14ac:dyDescent="0.3">
      <c r="A4" s="98">
        <v>2</v>
      </c>
      <c r="B4" s="99" t="s">
        <v>13</v>
      </c>
      <c r="C4" s="102" t="s">
        <v>61</v>
      </c>
      <c r="D4" s="99">
        <v>1</v>
      </c>
      <c r="E4" s="99"/>
      <c r="F4" s="9"/>
      <c r="G4" s="13"/>
      <c r="H4" s="4"/>
      <c r="I4" s="14"/>
    </row>
    <row r="5" spans="1:9" ht="15.75" thickBot="1" x14ac:dyDescent="0.3">
      <c r="A5" s="98">
        <v>3</v>
      </c>
      <c r="B5" s="99" t="s">
        <v>13</v>
      </c>
      <c r="C5" s="101" t="s">
        <v>43</v>
      </c>
      <c r="D5" s="99">
        <v>1</v>
      </c>
      <c r="E5" s="99"/>
      <c r="F5" s="9"/>
      <c r="G5" s="15"/>
      <c r="H5" s="5"/>
      <c r="I5" s="16"/>
    </row>
    <row r="6" spans="1:9" ht="15.75" thickBot="1" x14ac:dyDescent="0.3">
      <c r="A6" s="98">
        <v>4</v>
      </c>
      <c r="B6" s="99" t="s">
        <v>15</v>
      </c>
      <c r="C6" s="101" t="s">
        <v>16</v>
      </c>
      <c r="D6" s="99">
        <v>1</v>
      </c>
      <c r="E6" s="99"/>
      <c r="F6" s="9"/>
      <c r="G6" s="15"/>
      <c r="H6" s="5"/>
      <c r="I6" s="16"/>
    </row>
    <row r="7" spans="1:9" ht="15.75" thickBot="1" x14ac:dyDescent="0.3">
      <c r="A7" s="98">
        <v>5</v>
      </c>
      <c r="B7" s="99" t="s">
        <v>17</v>
      </c>
      <c r="C7" s="101" t="s">
        <v>18</v>
      </c>
      <c r="D7" s="99">
        <v>1</v>
      </c>
      <c r="E7" s="99"/>
      <c r="F7" s="9"/>
      <c r="G7" s="15"/>
      <c r="H7" s="5"/>
      <c r="I7" s="16"/>
    </row>
    <row r="8" spans="1:9" ht="15.75" thickBot="1" x14ac:dyDescent="0.3">
      <c r="A8" s="98">
        <v>6</v>
      </c>
      <c r="B8" s="99" t="s">
        <v>27</v>
      </c>
      <c r="C8" s="101" t="s">
        <v>19</v>
      </c>
      <c r="D8" s="99">
        <v>1</v>
      </c>
      <c r="E8" s="99"/>
      <c r="F8" s="9"/>
      <c r="G8" s="15"/>
      <c r="H8" s="5"/>
      <c r="I8" s="16"/>
    </row>
    <row r="9" spans="1:9" ht="15.75" thickBot="1" x14ac:dyDescent="0.3">
      <c r="A9" s="98">
        <v>7</v>
      </c>
      <c r="B9" s="99">
        <v>1</v>
      </c>
      <c r="C9" s="101" t="s">
        <v>52</v>
      </c>
      <c r="D9" s="99">
        <v>1</v>
      </c>
      <c r="E9" s="99"/>
      <c r="F9" s="9"/>
      <c r="G9" s="15"/>
      <c r="H9" s="5"/>
      <c r="I9" s="16"/>
    </row>
    <row r="10" spans="1:9" ht="15.75" thickBot="1" x14ac:dyDescent="0.3">
      <c r="A10" s="98">
        <v>8</v>
      </c>
      <c r="B10" s="99">
        <v>3</v>
      </c>
      <c r="C10" s="101" t="s">
        <v>20</v>
      </c>
      <c r="D10" s="99">
        <v>1</v>
      </c>
      <c r="E10" s="99"/>
      <c r="F10" s="9"/>
      <c r="G10" s="15"/>
      <c r="H10" s="5"/>
      <c r="I10" s="16"/>
    </row>
    <row r="11" spans="1:9" ht="15.75" thickBot="1" x14ac:dyDescent="0.3">
      <c r="A11" s="98">
        <v>9</v>
      </c>
      <c r="B11" s="99">
        <v>11</v>
      </c>
      <c r="C11" s="103" t="s">
        <v>62</v>
      </c>
      <c r="D11" s="99">
        <v>1</v>
      </c>
      <c r="E11" s="99"/>
      <c r="F11" s="9"/>
      <c r="G11" s="15"/>
      <c r="H11" s="5"/>
      <c r="I11" s="16"/>
    </row>
    <row r="12" spans="1:9" ht="15.75" thickBot="1" x14ac:dyDescent="0.3">
      <c r="A12" s="98">
        <v>10</v>
      </c>
      <c r="B12" s="99">
        <v>15</v>
      </c>
      <c r="C12" s="101" t="s">
        <v>53</v>
      </c>
      <c r="D12" s="99">
        <v>1</v>
      </c>
      <c r="E12" s="99"/>
      <c r="F12" s="9"/>
      <c r="G12" s="15"/>
      <c r="H12" s="5"/>
      <c r="I12" s="16"/>
    </row>
    <row r="13" spans="1:9" ht="15" customHeight="1" thickBot="1" x14ac:dyDescent="0.3">
      <c r="A13" s="98">
        <v>11</v>
      </c>
      <c r="B13" s="99">
        <v>18</v>
      </c>
      <c r="C13" s="101" t="s">
        <v>54</v>
      </c>
      <c r="D13" s="99">
        <v>1</v>
      </c>
      <c r="E13" s="99"/>
      <c r="F13" s="9"/>
      <c r="G13" s="15"/>
      <c r="H13" s="5"/>
      <c r="I13" s="16"/>
    </row>
    <row r="14" spans="1:9" ht="15.75" thickBot="1" x14ac:dyDescent="0.3">
      <c r="A14" s="98">
        <v>12</v>
      </c>
      <c r="B14" s="99">
        <v>19</v>
      </c>
      <c r="C14" s="101" t="s">
        <v>63</v>
      </c>
      <c r="D14" s="99">
        <v>1</v>
      </c>
      <c r="E14" s="99"/>
      <c r="F14" s="9"/>
      <c r="G14" s="15"/>
      <c r="H14" s="5"/>
      <c r="I14" s="16"/>
    </row>
    <row r="15" spans="1:9" ht="15.75" thickBot="1" x14ac:dyDescent="0.3">
      <c r="A15" s="98">
        <v>15</v>
      </c>
      <c r="B15" s="99">
        <v>24</v>
      </c>
      <c r="C15" s="101" t="s">
        <v>39</v>
      </c>
      <c r="D15" s="99">
        <v>1</v>
      </c>
      <c r="E15" s="99"/>
      <c r="F15" s="9"/>
      <c r="G15" s="15"/>
      <c r="H15" s="5"/>
      <c r="I15" s="16"/>
    </row>
    <row r="16" spans="1:9" ht="18" customHeight="1" thickBot="1" x14ac:dyDescent="0.3">
      <c r="A16" s="98">
        <v>16</v>
      </c>
      <c r="B16" s="99" t="s">
        <v>22</v>
      </c>
      <c r="C16" s="101" t="s">
        <v>36</v>
      </c>
      <c r="D16" s="99" t="s">
        <v>21</v>
      </c>
      <c r="E16" s="9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98">
        <v>17</v>
      </c>
      <c r="B17" s="99" t="s">
        <v>22</v>
      </c>
      <c r="C17" s="101" t="s">
        <v>64</v>
      </c>
      <c r="D17" s="99" t="s">
        <v>21</v>
      </c>
      <c r="E17" s="9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98">
        <v>18</v>
      </c>
      <c r="B18" s="99" t="s">
        <v>22</v>
      </c>
      <c r="C18" s="101" t="s">
        <v>23</v>
      </c>
      <c r="D18" s="99" t="s">
        <v>21</v>
      </c>
      <c r="E18" s="9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98">
        <v>19</v>
      </c>
      <c r="B19" s="99" t="s">
        <v>42</v>
      </c>
      <c r="C19" s="101" t="s">
        <v>65</v>
      </c>
      <c r="D19" s="99" t="s">
        <v>21</v>
      </c>
      <c r="E19" s="9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98">
        <v>20</v>
      </c>
      <c r="B20" s="99" t="s">
        <v>66</v>
      </c>
      <c r="C20" s="101" t="s">
        <v>67</v>
      </c>
      <c r="D20" s="99" t="s">
        <v>21</v>
      </c>
      <c r="E20" s="9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98">
        <v>21</v>
      </c>
      <c r="B21" s="99" t="s">
        <v>68</v>
      </c>
      <c r="C21" s="101" t="s">
        <v>52</v>
      </c>
      <c r="D21" s="99" t="s">
        <v>21</v>
      </c>
      <c r="E21" s="9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98">
        <v>22</v>
      </c>
      <c r="B22" s="99" t="s">
        <v>69</v>
      </c>
      <c r="C22" s="101" t="s">
        <v>63</v>
      </c>
      <c r="D22" s="99" t="s">
        <v>21</v>
      </c>
      <c r="E22" s="9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98">
        <v>23</v>
      </c>
      <c r="B23" s="99" t="s">
        <v>70</v>
      </c>
      <c r="C23" s="101" t="s">
        <v>67</v>
      </c>
      <c r="D23" s="99" t="s">
        <v>21</v>
      </c>
      <c r="E23" s="9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4"/>
      <c r="C24" s="105" t="s">
        <v>24</v>
      </c>
      <c r="D24" s="106">
        <f>SUM(D3:D23)</f>
        <v>13</v>
      </c>
      <c r="E24" s="10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2024-12-03T21:22:16Z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