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903/"/>
    </mc:Choice>
  </mc:AlternateContent>
  <xr:revisionPtr revIDLastSave="1" documentId="8_{7ACA8E93-E82A-4122-BB74-C7BE2BBCFA98}" xr6:coauthVersionLast="47" xr6:coauthVersionMax="47" xr10:uidLastSave="{0DCFB649-D451-4F5B-BA00-36FD1B4AE111}"/>
  <bookViews>
    <workbookView xWindow="-103" yWindow="-103" windowWidth="33120" windowHeight="20057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4" i="1" s="1"/>
  <c r="F25" i="1" s="1"/>
  <c r="F26" i="1" s="1"/>
  <c r="A24" i="1"/>
  <c r="A25" i="1" s="1"/>
  <c r="A23" i="1"/>
  <c r="I26" i="3" l="1"/>
  <c r="H26" i="3"/>
  <c r="G26" i="3"/>
  <c r="I25" i="3"/>
  <c r="H25" i="3"/>
  <c r="G25" i="3"/>
  <c r="I24" i="3"/>
  <c r="H24" i="3"/>
  <c r="G24" i="3"/>
  <c r="E24" i="3"/>
  <c r="D24" i="3"/>
  <c r="F8" i="1" l="1"/>
  <c r="F9" i="1" s="1"/>
  <c r="F11" i="1" s="1"/>
  <c r="A19" i="1"/>
  <c r="A31" i="1" l="1"/>
  <c r="A32" i="1"/>
  <c r="A29" i="1" l="1"/>
  <c r="A27" i="1"/>
  <c r="A21" i="1"/>
  <c r="A22" i="1" s="1"/>
  <c r="A15" i="1"/>
  <c r="A16" i="1" s="1"/>
  <c r="A17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9" i="1" l="1"/>
  <c r="F20" i="1" s="1"/>
  <c r="F21" i="1" s="1"/>
  <c r="F22" i="1" s="1"/>
  <c r="F18" i="1"/>
  <c r="F27" i="1" l="1"/>
  <c r="F28" i="1" s="1"/>
  <c r="F29" i="1" s="1"/>
  <c r="F30" i="1" s="1"/>
  <c r="F31" i="1" s="1"/>
</calcChain>
</file>

<file path=xl/sharedStrings.xml><?xml version="1.0" encoding="utf-8"?>
<sst xmlns="http://schemas.openxmlformats.org/spreadsheetml/2006/main" count="138" uniqueCount="84">
  <si>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</si>
  <si>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</si>
  <si>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</si>
  <si>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</si>
  <si>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</si>
  <si>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</si>
  <si>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</si>
  <si>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</si>
  <si>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</si>
  <si>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</si>
  <si>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</si>
  <si>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</si>
  <si>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</si>
  <si>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</si>
  <si>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</si>
  <si>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</si>
  <si>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</si>
  <si>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</si>
  <si>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</si>
  <si>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</si>
  <si>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</si>
  <si>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</si>
  <si>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</si>
  <si>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</si>
  <si>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</si>
  <si>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</si>
  <si>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</si>
  <si>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</si>
  <si>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</si>
  <si>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</si>
  <si>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</si>
  <si>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</si>
  <si>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</si>
  <si>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</si>
  <si>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</si>
  <si>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</si>
  <si>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</si>
  <si>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</si>
  <si>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</si>
  <si>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</si>
  <si>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</si>
  <si>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</si>
  <si>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</si>
  <si>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</si>
  <si>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</si>
  <si>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</si>
  <si>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</si>
  <si>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</si>
  <si>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</si>
  <si>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</si>
  <si>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</si>
  <si>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</si>
  <si>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</si>
  <si>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</si>
  <si>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</si>
  <si>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</si>
  <si>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</si>
  <si>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</si>
  <si>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</si>
  <si>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</si>
  <si>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</si>
  <si>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</si>
  <si>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</si>
  <si>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</si>
  <si>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</si>
  <si>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</si>
  <si>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</si>
  <si>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</si>
  <si>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</si>
  <si>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</si>
  <si>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</si>
  <si>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03 Sept 2024</t>
  </si>
  <si>
    <t>ME</t>
  </si>
  <si>
    <t>To Standards Associate Ballot, P802.16t D4.0</t>
  </si>
  <si>
    <t>Powell</t>
  </si>
  <si>
    <t xml:space="preserve">Approval Minutes
06 Aug 2024 IEEE 802 LMSC Teleconference -
https://mentor.ieee.org/802-ec/dcn/24/ec-24-0200-00-00EC-06-aug-2024-ieee-802-lmsc-monthly-teleconference-minutes.pdf
</t>
  </si>
  <si>
    <t xml:space="preserve">Update - EC Action Item Summary
Ref: https://mentor.ieee.org/802-ec/dcn/24/ec-24-0127-04-00EC-ec-action-items-ongoing.docx
</t>
  </si>
  <si>
    <t>Au</t>
  </si>
  <si>
    <t>Approve document for submission to Canada RABC</t>
  </si>
  <si>
    <t>Approve document for submission to Oman TRA</t>
  </si>
  <si>
    <t>Approve document for submission to USA FCC</t>
  </si>
  <si>
    <t>Number of meetings</t>
  </si>
  <si>
    <t>Thompson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</si>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</sst>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30" zoomScaleNormal="130" zoomScaleSheetLayoutView="110" workbookViewId="0">
      <selection activeCell="A2" sqref="A2"/>
    </sheetView>
  </sheetViews>
  <sheetFormatPr defaultColWidth="8.84375" defaultRowHeight="12.45" x14ac:dyDescent="0.4"/>
  <cols>
    <col min="1" max="1" width="5.69140625" style="31" customWidth="1"/>
    <col min="2" max="2" width="7.69140625" style="75" customWidth="1"/>
    <col min="3" max="3" width="53" style="31" customWidth="1"/>
    <col min="4" max="4" width="13.53515625" style="31" customWidth="1"/>
    <col min="5" max="5" width="5.15234375" style="75" customWidth="1"/>
    <col min="6" max="6" width="10.69140625" style="31" customWidth="1"/>
    <col min="7" max="7" width="9.84375" style="30" customWidth="1"/>
    <col min="8" max="8" width="13.15234375" style="31" customWidth="1"/>
    <col min="9" max="9" width="15.84375" style="31" customWidth="1"/>
    <col min="10" max="16384" width="8.84375" style="31"/>
  </cols>
  <sheetData>
    <row r="1" spans="1:9" ht="24.9" x14ac:dyDescent="0.4">
      <c r="A1" s="25" t="s">
        <v>83</v>
      </c>
      <c r="B1" s="26"/>
      <c r="C1" s="97" t="s">
        <v>55</v>
      </c>
      <c r="D1" s="27"/>
      <c r="E1" s="28"/>
      <c r="F1" s="29"/>
    </row>
    <row r="2" spans="1:9" x14ac:dyDescent="0.4">
      <c r="A2" s="32"/>
      <c r="B2" s="85"/>
      <c r="C2" s="94" t="s">
        <v>71</v>
      </c>
      <c r="D2" s="33"/>
      <c r="E2" s="34"/>
      <c r="F2" s="35"/>
    </row>
    <row r="3" spans="1:9" x14ac:dyDescent="0.4">
      <c r="A3" s="36"/>
      <c r="B3" s="37"/>
      <c r="C3" s="38"/>
      <c r="D3" s="33"/>
      <c r="E3" s="34"/>
      <c r="F3" s="35"/>
    </row>
    <row r="4" spans="1:9" ht="24.9" x14ac:dyDescent="0.4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4">
      <c r="A5" s="42"/>
      <c r="B5" s="43"/>
      <c r="C5" s="44" t="s">
        <v>3</v>
      </c>
      <c r="D5" s="45"/>
      <c r="E5" s="46"/>
      <c r="F5" s="47"/>
    </row>
    <row r="6" spans="1:9" x14ac:dyDescent="0.4">
      <c r="A6" s="48"/>
      <c r="B6" s="49"/>
      <c r="C6" s="50" t="s">
        <v>4</v>
      </c>
      <c r="D6" s="50"/>
      <c r="E6" s="51"/>
      <c r="F6" s="52"/>
    </row>
    <row r="7" spans="1:9" s="63" customFormat="1" x14ac:dyDescent="0.4">
      <c r="A7" s="80"/>
      <c r="B7" s="81"/>
      <c r="C7" s="82"/>
      <c r="D7" s="82"/>
      <c r="E7" s="59"/>
      <c r="F7" s="83"/>
      <c r="G7" s="84"/>
    </row>
    <row r="8" spans="1:9" x14ac:dyDescent="0.4">
      <c r="A8" s="86">
        <f>1</f>
        <v>1</v>
      </c>
      <c r="B8" s="77"/>
      <c r="C8" s="78" t="s">
        <v>5</v>
      </c>
      <c r="D8" s="55" t="s">
        <v>56</v>
      </c>
      <c r="E8" s="34">
        <v>1</v>
      </c>
      <c r="F8" s="79">
        <f>TIME(15,0,0)</f>
        <v>0.625</v>
      </c>
    </row>
    <row r="9" spans="1:9" x14ac:dyDescent="0.4">
      <c r="A9" s="95">
        <f t="shared" ref="A9" si="0">A8+0.01</f>
        <v>1.01</v>
      </c>
      <c r="B9" s="77"/>
      <c r="C9" s="78" t="s">
        <v>70</v>
      </c>
      <c r="D9" s="55" t="s">
        <v>44</v>
      </c>
      <c r="E9" s="34">
        <v>5</v>
      </c>
      <c r="F9" s="96">
        <f t="shared" ref="F9" si="1">F8+TIME(0,E8,0)</f>
        <v>0.62569444444444444</v>
      </c>
    </row>
    <row r="10" spans="1:9" x14ac:dyDescent="0.4">
      <c r="A10" s="86"/>
      <c r="B10" s="77"/>
      <c r="C10" s="78"/>
      <c r="D10" s="55"/>
      <c r="E10" s="34"/>
      <c r="F10" s="79"/>
    </row>
    <row r="11" spans="1:9" x14ac:dyDescent="0.4">
      <c r="A11" s="86">
        <f>2</f>
        <v>2</v>
      </c>
      <c r="B11" s="54" t="s">
        <v>6</v>
      </c>
      <c r="C11" s="55" t="s">
        <v>29</v>
      </c>
      <c r="D11" s="55" t="s">
        <v>56</v>
      </c>
      <c r="E11" s="34">
        <v>5</v>
      </c>
      <c r="F11" s="79">
        <f>F9+TIME(0,E9,0)</f>
        <v>0.62916666666666665</v>
      </c>
      <c r="G11" s="118"/>
      <c r="H11" s="118"/>
      <c r="I11" s="118"/>
    </row>
    <row r="12" spans="1:9" ht="24.9" x14ac:dyDescent="0.4">
      <c r="A12" s="95">
        <f t="shared" ref="A12:A13" si="2">A11+0.01</f>
        <v>2.0099999999999998</v>
      </c>
      <c r="B12" s="98" t="s">
        <v>7</v>
      </c>
      <c r="C12" s="99" t="s">
        <v>49</v>
      </c>
      <c r="D12" s="90" t="s">
        <v>56</v>
      </c>
      <c r="E12" s="93">
        <v>2</v>
      </c>
      <c r="F12" s="96">
        <f t="shared" ref="F12:F31" si="3">F11+TIME(0,E11,0)</f>
        <v>0.63263888888888886</v>
      </c>
      <c r="H12" s="30"/>
      <c r="I12" s="30"/>
    </row>
    <row r="13" spans="1:9" ht="67.5" customHeight="1" x14ac:dyDescent="0.4">
      <c r="A13" s="102">
        <f t="shared" si="2"/>
        <v>2.0199999999999996</v>
      </c>
      <c r="B13" s="103" t="s">
        <v>58</v>
      </c>
      <c r="C13" s="104" t="s">
        <v>75</v>
      </c>
      <c r="D13" s="105" t="s">
        <v>44</v>
      </c>
      <c r="E13" s="106">
        <v>0</v>
      </c>
      <c r="F13" s="107">
        <f t="shared" si="3"/>
        <v>0.63402777777777775</v>
      </c>
      <c r="H13" s="30"/>
      <c r="I13" s="30"/>
    </row>
    <row r="14" spans="1:9" s="63" customFormat="1" x14ac:dyDescent="0.4">
      <c r="A14" s="87"/>
      <c r="B14" s="88"/>
      <c r="C14" s="89"/>
      <c r="D14" s="90"/>
      <c r="E14" s="93"/>
      <c r="F14" s="96">
        <f t="shared" si="3"/>
        <v>0.63402777777777775</v>
      </c>
      <c r="G14" s="84"/>
      <c r="H14" s="84"/>
      <c r="I14" s="84"/>
    </row>
    <row r="15" spans="1:9" x14ac:dyDescent="0.4">
      <c r="A15" s="86">
        <f>3</f>
        <v>3</v>
      </c>
      <c r="B15" s="54" t="s">
        <v>7</v>
      </c>
      <c r="C15" s="55" t="s">
        <v>8</v>
      </c>
      <c r="D15" s="55" t="s">
        <v>56</v>
      </c>
      <c r="E15" s="34">
        <v>5</v>
      </c>
      <c r="F15" s="96">
        <f t="shared" si="3"/>
        <v>0.63402777777777775</v>
      </c>
    </row>
    <row r="16" spans="1:9" x14ac:dyDescent="0.4">
      <c r="A16" s="91">
        <f t="shared" ref="A16:A17" si="4">A15+0.01</f>
        <v>3.01</v>
      </c>
      <c r="B16" s="54" t="s">
        <v>6</v>
      </c>
      <c r="C16" s="55" t="s">
        <v>51</v>
      </c>
      <c r="D16" s="55" t="s">
        <v>0</v>
      </c>
      <c r="E16" s="34">
        <v>10</v>
      </c>
      <c r="F16" s="79">
        <f t="shared" si="3"/>
        <v>0.63749999999999996</v>
      </c>
    </row>
    <row r="17" spans="1:10" x14ac:dyDescent="0.4">
      <c r="A17" s="91">
        <f t="shared" si="4"/>
        <v>3.0199999999999996</v>
      </c>
      <c r="B17" s="54" t="s">
        <v>7</v>
      </c>
      <c r="C17" s="55" t="s">
        <v>50</v>
      </c>
      <c r="D17" s="55" t="s">
        <v>59</v>
      </c>
      <c r="E17" s="34">
        <v>10</v>
      </c>
      <c r="F17" s="79">
        <f t="shared" si="3"/>
        <v>0.64444444444444438</v>
      </c>
    </row>
    <row r="18" spans="1:10" x14ac:dyDescent="0.4">
      <c r="A18" s="91"/>
      <c r="B18" s="54"/>
      <c r="C18" s="55"/>
      <c r="D18" s="55"/>
      <c r="E18" s="34"/>
      <c r="F18" s="79">
        <f t="shared" si="3"/>
        <v>0.6513888888888888</v>
      </c>
    </row>
    <row r="19" spans="1:10" ht="43.5" customHeight="1" x14ac:dyDescent="0.4">
      <c r="A19" s="91">
        <f>3.09</f>
        <v>3.09</v>
      </c>
      <c r="B19" s="54" t="s">
        <v>46</v>
      </c>
      <c r="C19" s="55" t="s">
        <v>76</v>
      </c>
      <c r="D19" s="55" t="s">
        <v>44</v>
      </c>
      <c r="E19" s="34">
        <v>5</v>
      </c>
      <c r="F19" s="79">
        <f>F17+TIME(0,E17,0)</f>
        <v>0.6513888888888888</v>
      </c>
    </row>
    <row r="20" spans="1:10" x14ac:dyDescent="0.4">
      <c r="A20" s="53"/>
      <c r="B20" s="54"/>
      <c r="C20" s="55"/>
      <c r="D20" s="55"/>
      <c r="E20" s="34"/>
      <c r="F20" s="79">
        <f t="shared" si="3"/>
        <v>0.65486111111111101</v>
      </c>
    </row>
    <row r="21" spans="1:10" x14ac:dyDescent="0.4">
      <c r="A21" s="100">
        <f>4</f>
        <v>4</v>
      </c>
      <c r="B21" s="54"/>
      <c r="C21" s="60" t="s">
        <v>47</v>
      </c>
      <c r="D21" s="55"/>
      <c r="E21" s="34"/>
      <c r="F21" s="79">
        <f t="shared" si="3"/>
        <v>0.65486111111111101</v>
      </c>
    </row>
    <row r="22" spans="1:10" x14ac:dyDescent="0.4">
      <c r="A22" s="91">
        <f t="shared" ref="A22:A25" si="5">A21+0.01</f>
        <v>4.01</v>
      </c>
      <c r="B22" s="54" t="s">
        <v>72</v>
      </c>
      <c r="C22" s="117" t="s">
        <v>73</v>
      </c>
      <c r="D22" s="55" t="s">
        <v>74</v>
      </c>
      <c r="E22" s="34">
        <v>5</v>
      </c>
      <c r="F22" s="79">
        <f t="shared" si="3"/>
        <v>0.65486111111111101</v>
      </c>
    </row>
    <row r="23" spans="1:10" x14ac:dyDescent="0.4">
      <c r="A23" s="91">
        <f t="shared" si="5"/>
        <v>4.0199999999999996</v>
      </c>
      <c r="B23" s="54" t="s">
        <v>72</v>
      </c>
      <c r="C23" s="117" t="s">
        <v>78</v>
      </c>
      <c r="D23" s="55" t="s">
        <v>77</v>
      </c>
      <c r="E23" s="34">
        <v>5</v>
      </c>
      <c r="F23" s="79">
        <f t="shared" si="3"/>
        <v>0.65833333333333321</v>
      </c>
    </row>
    <row r="24" spans="1:10" x14ac:dyDescent="0.4">
      <c r="A24" s="91">
        <f t="shared" si="5"/>
        <v>4.0299999999999994</v>
      </c>
      <c r="B24" s="54" t="s">
        <v>72</v>
      </c>
      <c r="C24" s="117" t="s">
        <v>79</v>
      </c>
      <c r="D24" s="55" t="s">
        <v>77</v>
      </c>
      <c r="E24" s="34">
        <v>5</v>
      </c>
      <c r="F24" s="79">
        <f t="shared" si="3"/>
        <v>0.66180555555555542</v>
      </c>
    </row>
    <row r="25" spans="1:10" x14ac:dyDescent="0.4">
      <c r="A25" s="91">
        <f t="shared" si="5"/>
        <v>4.0399999999999991</v>
      </c>
      <c r="B25" s="54" t="s">
        <v>72</v>
      </c>
      <c r="C25" s="117" t="s">
        <v>80</v>
      </c>
      <c r="D25" s="55" t="s">
        <v>77</v>
      </c>
      <c r="E25" s="34">
        <v>5</v>
      </c>
      <c r="F25" s="79">
        <f t="shared" si="3"/>
        <v>0.66527777777777763</v>
      </c>
    </row>
    <row r="26" spans="1:10" x14ac:dyDescent="0.4">
      <c r="A26" s="91"/>
      <c r="B26" s="54"/>
      <c r="C26" s="58"/>
      <c r="D26" s="55"/>
      <c r="E26" s="59"/>
      <c r="F26" s="79">
        <f t="shared" si="3"/>
        <v>0.66874999999999984</v>
      </c>
    </row>
    <row r="27" spans="1:10" x14ac:dyDescent="0.4">
      <c r="A27" s="101">
        <f>5</f>
        <v>5</v>
      </c>
      <c r="B27" s="54"/>
      <c r="C27" s="57" t="s">
        <v>35</v>
      </c>
      <c r="D27" s="55"/>
      <c r="E27" s="34"/>
      <c r="F27" s="79">
        <f t="shared" si="3"/>
        <v>0.66874999999999984</v>
      </c>
      <c r="G27" s="62"/>
      <c r="H27" s="61"/>
      <c r="I27" s="62"/>
      <c r="J27" s="62"/>
    </row>
    <row r="28" spans="1:10" x14ac:dyDescent="0.4">
      <c r="A28" s="56"/>
      <c r="B28" s="54"/>
      <c r="C28" s="55"/>
      <c r="D28" s="55"/>
      <c r="E28" s="34"/>
      <c r="F28" s="79">
        <f t="shared" si="3"/>
        <v>0.66874999999999984</v>
      </c>
      <c r="G28" s="62"/>
      <c r="H28" s="62"/>
      <c r="I28" s="62"/>
      <c r="J28" s="62"/>
    </row>
    <row r="29" spans="1:10" x14ac:dyDescent="0.4">
      <c r="A29" s="86">
        <f>6</f>
        <v>6</v>
      </c>
      <c r="B29" s="54"/>
      <c r="C29" s="57" t="s">
        <v>48</v>
      </c>
      <c r="D29" s="55"/>
      <c r="E29" s="34"/>
      <c r="F29" s="79">
        <f t="shared" si="3"/>
        <v>0.66874999999999984</v>
      </c>
      <c r="G29" s="62"/>
      <c r="H29" s="62"/>
      <c r="I29" s="62"/>
      <c r="J29" s="62"/>
    </row>
    <row r="30" spans="1:10" x14ac:dyDescent="0.3">
      <c r="A30" s="53">
        <v>6.01</v>
      </c>
      <c r="B30" s="54" t="s">
        <v>46</v>
      </c>
      <c r="C30" s="64" t="s">
        <v>81</v>
      </c>
      <c r="D30" s="65" t="s">
        <v>82</v>
      </c>
      <c r="E30" s="66">
        <v>5</v>
      </c>
      <c r="F30" s="79">
        <f t="shared" si="3"/>
        <v>0.66874999999999984</v>
      </c>
      <c r="G30" s="62"/>
      <c r="H30" s="62"/>
      <c r="I30" s="62"/>
      <c r="J30" s="62"/>
    </row>
    <row r="31" spans="1:10" ht="24.9" x14ac:dyDescent="0.4">
      <c r="A31" s="86">
        <f>9</f>
        <v>9</v>
      </c>
      <c r="B31" s="54"/>
      <c r="C31" s="67" t="s">
        <v>28</v>
      </c>
      <c r="D31" s="55" t="s">
        <v>57</v>
      </c>
      <c r="E31" s="68">
        <v>5</v>
      </c>
      <c r="F31" s="79">
        <f t="shared" si="3"/>
        <v>0.67222222222222205</v>
      </c>
      <c r="G31" s="62"/>
      <c r="H31" s="62"/>
      <c r="I31" s="62"/>
      <c r="J31" s="62"/>
    </row>
    <row r="32" spans="1:10" ht="14.7" customHeight="1" thickBot="1" x14ac:dyDescent="0.45">
      <c r="A32" s="92">
        <f>10</f>
        <v>10</v>
      </c>
      <c r="B32" s="69" t="s">
        <v>6</v>
      </c>
      <c r="C32" s="70" t="s">
        <v>30</v>
      </c>
      <c r="D32" s="71" t="s">
        <v>56</v>
      </c>
      <c r="E32" s="72"/>
      <c r="F32" s="73">
        <v>0.70833333333333337</v>
      </c>
      <c r="G32" s="74"/>
      <c r="H32" s="62"/>
    </row>
    <row r="36" spans="3:3" x14ac:dyDescent="0.4">
      <c r="C36" s="76"/>
    </row>
    <row r="37" spans="3:3" x14ac:dyDescent="0.4">
      <c r="C37" s="76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4.6" x14ac:dyDescent="0.4"/>
  <cols>
    <col min="1" max="1" width="4" style="108" customWidth="1"/>
    <col min="2" max="2" width="25.84375" customWidth="1"/>
    <col min="3" max="3" width="27.53515625" customWidth="1"/>
    <col min="4" max="5" width="11.53515625" customWidth="1"/>
    <col min="6" max="9" width="11.53515625" style="1" customWidth="1"/>
  </cols>
  <sheetData>
    <row r="1" spans="1:9" ht="15" thickBot="1" x14ac:dyDescent="0.45"/>
    <row r="2" spans="1:9" ht="45.75" customHeight="1" thickBot="1" x14ac:dyDescent="0.45">
      <c r="B2" s="109" t="s">
        <v>9</v>
      </c>
      <c r="C2" s="109" t="s">
        <v>10</v>
      </c>
      <c r="D2" s="110" t="s">
        <v>11</v>
      </c>
      <c r="E2" s="110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" thickBot="1" x14ac:dyDescent="0.45">
      <c r="A3" s="108">
        <v>1</v>
      </c>
      <c r="B3" s="109" t="s">
        <v>12</v>
      </c>
      <c r="C3" s="111" t="s">
        <v>14</v>
      </c>
      <c r="D3" s="109">
        <v>1</v>
      </c>
      <c r="E3" s="109"/>
      <c r="F3" s="9"/>
      <c r="G3" s="13"/>
      <c r="H3" s="4"/>
      <c r="I3" s="14"/>
    </row>
    <row r="4" spans="1:9" ht="15" thickBot="1" x14ac:dyDescent="0.45">
      <c r="A4" s="108">
        <v>2</v>
      </c>
      <c r="B4" s="109" t="s">
        <v>13</v>
      </c>
      <c r="C4" s="112" t="s">
        <v>60</v>
      </c>
      <c r="D4" s="109">
        <v>1</v>
      </c>
      <c r="E4" s="109"/>
      <c r="F4" s="9"/>
      <c r="G4" s="13"/>
      <c r="H4" s="4"/>
      <c r="I4" s="14"/>
    </row>
    <row r="5" spans="1:9" ht="15" thickBot="1" x14ac:dyDescent="0.45">
      <c r="A5" s="108">
        <v>3</v>
      </c>
      <c r="B5" s="109" t="s">
        <v>13</v>
      </c>
      <c r="C5" s="111" t="s">
        <v>43</v>
      </c>
      <c r="D5" s="109">
        <v>1</v>
      </c>
      <c r="E5" s="109"/>
      <c r="F5" s="9"/>
      <c r="G5" s="15"/>
      <c r="H5" s="5"/>
      <c r="I5" s="16"/>
    </row>
    <row r="6" spans="1:9" ht="15" thickBot="1" x14ac:dyDescent="0.45">
      <c r="A6" s="108">
        <v>4</v>
      </c>
      <c r="B6" s="109" t="s">
        <v>15</v>
      </c>
      <c r="C6" s="111" t="s">
        <v>16</v>
      </c>
      <c r="D6" s="109">
        <v>1</v>
      </c>
      <c r="E6" s="109"/>
      <c r="F6" s="9"/>
      <c r="G6" s="15"/>
      <c r="H6" s="5"/>
      <c r="I6" s="16"/>
    </row>
    <row r="7" spans="1:9" ht="15" thickBot="1" x14ac:dyDescent="0.45">
      <c r="A7" s="108">
        <v>5</v>
      </c>
      <c r="B7" s="109" t="s">
        <v>17</v>
      </c>
      <c r="C7" s="111" t="s">
        <v>18</v>
      </c>
      <c r="D7" s="109">
        <v>1</v>
      </c>
      <c r="E7" s="109"/>
      <c r="F7" s="9"/>
      <c r="G7" s="15"/>
      <c r="H7" s="5"/>
      <c r="I7" s="16"/>
    </row>
    <row r="8" spans="1:9" ht="15" thickBot="1" x14ac:dyDescent="0.45">
      <c r="A8" s="108">
        <v>6</v>
      </c>
      <c r="B8" s="109" t="s">
        <v>27</v>
      </c>
      <c r="C8" s="111" t="s">
        <v>19</v>
      </c>
      <c r="D8" s="109">
        <v>1</v>
      </c>
      <c r="E8" s="109"/>
      <c r="F8" s="9"/>
      <c r="G8" s="15"/>
      <c r="H8" s="5"/>
      <c r="I8" s="16"/>
    </row>
    <row r="9" spans="1:9" ht="15" thickBot="1" x14ac:dyDescent="0.45">
      <c r="A9" s="108">
        <v>7</v>
      </c>
      <c r="B9" s="109">
        <v>1</v>
      </c>
      <c r="C9" s="111" t="s">
        <v>52</v>
      </c>
      <c r="D9" s="109">
        <v>1</v>
      </c>
      <c r="E9" s="109"/>
      <c r="F9" s="9"/>
      <c r="G9" s="15"/>
      <c r="H9" s="5"/>
      <c r="I9" s="16"/>
    </row>
    <row r="10" spans="1:9" ht="15" thickBot="1" x14ac:dyDescent="0.45">
      <c r="A10" s="108">
        <v>8</v>
      </c>
      <c r="B10" s="109">
        <v>3</v>
      </c>
      <c r="C10" s="111" t="s">
        <v>20</v>
      </c>
      <c r="D10" s="109">
        <v>1</v>
      </c>
      <c r="E10" s="109"/>
      <c r="F10" s="9"/>
      <c r="G10" s="15"/>
      <c r="H10" s="5"/>
      <c r="I10" s="16"/>
    </row>
    <row r="11" spans="1:9" ht="15" thickBot="1" x14ac:dyDescent="0.45">
      <c r="A11" s="108">
        <v>9</v>
      </c>
      <c r="B11" s="109">
        <v>11</v>
      </c>
      <c r="C11" s="113" t="s">
        <v>61</v>
      </c>
      <c r="D11" s="109">
        <v>1</v>
      </c>
      <c r="E11" s="109"/>
      <c r="F11" s="9"/>
      <c r="G11" s="15"/>
      <c r="H11" s="5"/>
      <c r="I11" s="16"/>
    </row>
    <row r="12" spans="1:9" ht="15" thickBot="1" x14ac:dyDescent="0.45">
      <c r="A12" s="108">
        <v>10</v>
      </c>
      <c r="B12" s="109">
        <v>15</v>
      </c>
      <c r="C12" s="111" t="s">
        <v>53</v>
      </c>
      <c r="D12" s="109">
        <v>1</v>
      </c>
      <c r="E12" s="109"/>
      <c r="F12" s="9"/>
      <c r="G12" s="15"/>
      <c r="H12" s="5"/>
      <c r="I12" s="16"/>
    </row>
    <row r="13" spans="1:9" ht="15" customHeight="1" thickBot="1" x14ac:dyDescent="0.45">
      <c r="A13" s="108">
        <v>11</v>
      </c>
      <c r="B13" s="109">
        <v>18</v>
      </c>
      <c r="C13" s="111" t="s">
        <v>54</v>
      </c>
      <c r="D13" s="109">
        <v>1</v>
      </c>
      <c r="E13" s="109"/>
      <c r="F13" s="9"/>
      <c r="G13" s="15"/>
      <c r="H13" s="5"/>
      <c r="I13" s="16"/>
    </row>
    <row r="14" spans="1:9" ht="15" thickBot="1" x14ac:dyDescent="0.45">
      <c r="A14" s="108">
        <v>12</v>
      </c>
      <c r="B14" s="109">
        <v>19</v>
      </c>
      <c r="C14" s="111" t="s">
        <v>62</v>
      </c>
      <c r="D14" s="109">
        <v>1</v>
      </c>
      <c r="E14" s="109"/>
      <c r="F14" s="9"/>
      <c r="G14" s="15"/>
      <c r="H14" s="5"/>
      <c r="I14" s="16"/>
    </row>
    <row r="15" spans="1:9" ht="15" thickBot="1" x14ac:dyDescent="0.45">
      <c r="A15" s="108">
        <v>15</v>
      </c>
      <c r="B15" s="109">
        <v>24</v>
      </c>
      <c r="C15" s="111" t="s">
        <v>39</v>
      </c>
      <c r="D15" s="109">
        <v>1</v>
      </c>
      <c r="E15" s="109"/>
      <c r="F15" s="9"/>
      <c r="G15" s="15"/>
      <c r="H15" s="5"/>
      <c r="I15" s="16"/>
    </row>
    <row r="16" spans="1:9" ht="18" customHeight="1" thickBot="1" x14ac:dyDescent="0.45">
      <c r="A16" s="108">
        <v>16</v>
      </c>
      <c r="B16" s="109" t="s">
        <v>22</v>
      </c>
      <c r="C16" s="111" t="s">
        <v>36</v>
      </c>
      <c r="D16" s="109" t="s">
        <v>21</v>
      </c>
      <c r="E16" s="109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45">
      <c r="A17" s="108">
        <v>17</v>
      </c>
      <c r="B17" s="109" t="s">
        <v>22</v>
      </c>
      <c r="C17" s="111" t="s">
        <v>63</v>
      </c>
      <c r="D17" s="109" t="s">
        <v>21</v>
      </c>
      <c r="E17" s="109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45">
      <c r="A18" s="108">
        <v>18</v>
      </c>
      <c r="B18" s="109" t="s">
        <v>22</v>
      </c>
      <c r="C18" s="111" t="s">
        <v>23</v>
      </c>
      <c r="D18" s="109" t="s">
        <v>21</v>
      </c>
      <c r="E18" s="109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45">
      <c r="A19" s="108">
        <v>19</v>
      </c>
      <c r="B19" s="109" t="s">
        <v>42</v>
      </c>
      <c r="C19" s="111" t="s">
        <v>64</v>
      </c>
      <c r="D19" s="109" t="s">
        <v>21</v>
      </c>
      <c r="E19" s="109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45">
      <c r="A20" s="108">
        <v>20</v>
      </c>
      <c r="B20" s="109" t="s">
        <v>65</v>
      </c>
      <c r="C20" s="111" t="s">
        <v>66</v>
      </c>
      <c r="D20" s="109" t="s">
        <v>21</v>
      </c>
      <c r="E20" s="109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45">
      <c r="A21" s="108">
        <v>21</v>
      </c>
      <c r="B21" s="109" t="s">
        <v>67</v>
      </c>
      <c r="C21" s="111" t="s">
        <v>52</v>
      </c>
      <c r="D21" s="109" t="s">
        <v>21</v>
      </c>
      <c r="E21" s="109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45">
      <c r="A22" s="108">
        <v>22</v>
      </c>
      <c r="B22" s="109" t="s">
        <v>68</v>
      </c>
      <c r="C22" s="111" t="s">
        <v>62</v>
      </c>
      <c r="D22" s="109" t="s">
        <v>21</v>
      </c>
      <c r="E22" s="109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45">
      <c r="A23" s="108">
        <v>23</v>
      </c>
      <c r="B23" s="109" t="s">
        <v>69</v>
      </c>
      <c r="C23" s="111" t="s">
        <v>66</v>
      </c>
      <c r="D23" s="109" t="s">
        <v>21</v>
      </c>
      <c r="E23" s="109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45">
      <c r="B24" s="114"/>
      <c r="C24" s="115" t="s">
        <v>24</v>
      </c>
      <c r="D24" s="116">
        <f>SUM(D3:D23)</f>
        <v>13</v>
      </c>
      <c r="E24" s="116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45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6.3" thickTop="1" thickBot="1" x14ac:dyDescent="0.45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4">
      <c r="B27" t="s">
        <v>25</v>
      </c>
    </row>
    <row r="28" spans="1:9" x14ac:dyDescent="0.4">
      <c r="B28" s="7"/>
    </row>
    <row r="29" spans="1:9" x14ac:dyDescent="0.4">
      <c r="B29" t="s">
        <v>37</v>
      </c>
    </row>
    <row r="30" spans="1:9" x14ac:dyDescent="0.4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2024-09-18T10:40:22Z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