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906/"/>
    </mc:Choice>
  </mc:AlternateContent>
  <xr:revisionPtr revIDLastSave="0" documentId="8_{73760DA7-E45F-44F6-B394-F1C531EC2FF0}" xr6:coauthVersionLast="47" xr6:coauthVersionMax="47" xr10:uidLastSave="{00000000-0000-0000-0000-000000000000}"/>
  <bookViews>
    <workbookView xWindow="-20595" yWindow="780" windowWidth="18330" windowHeight="26775" xr2:uid="{00000000-000D-0000-FFFF-FFFF00000000}"/>
  </bookViews>
  <sheets>
    <sheet name="EC Telecon Tues 6 Sept Agenda" sheetId="1" r:id="rId1"/>
    <sheet name="EC Roster - Vote Calculator" sheetId="2" r:id="rId2"/>
  </sheets>
  <definedNames>
    <definedName name="_xlnm.Print_Area" localSheetId="0">'EC Telecon Tues 6 Sept Agenda'!$A$1:$G$27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A11" i="1"/>
  <c r="F8" i="1" l="1"/>
  <c r="A26" i="1" l="1"/>
  <c r="A27" i="1"/>
  <c r="A24" i="1" l="1"/>
  <c r="A21" i="1"/>
  <c r="A22" i="1" s="1"/>
  <c r="A18" i="1"/>
  <c r="A19" i="1" s="1"/>
  <c r="A13" i="1"/>
  <c r="A14" i="1" s="1"/>
  <c r="A15" i="1" s="1"/>
  <c r="A16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4" i="1" l="1"/>
  <c r="F15" i="1" s="1"/>
  <c r="F16" i="1" s="1"/>
  <c r="F17" i="1" s="1"/>
  <c r="F10" i="1"/>
  <c r="F18" i="1" l="1"/>
  <c r="F19" i="1" l="1"/>
  <c r="F20" i="1" s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<sst xmlns="http://schemas.openxmlformats.org/spreadsheetml/2006/main" count="104" uniqueCount="78">
  <si>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</si>
  <si>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</si>
  <si>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</si>
  <si>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</si>
  <si>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</si>
  <si>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</si>
  <si>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</si>
  <si>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</si>
  <si>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</si>
  <si>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</si>
  <si>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</si>
  <si>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</si>
  <si>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</si>
  <si>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</si>
  <si>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</si>
  <si>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</si>
  <si>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</si>
  <si>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</si>
  <si>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</si>
  <si>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</si>
  <si>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</si>
  <si>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</si>
  <si>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</si>
  <si>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</si>
  <si>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</si>
  <si>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</si>
  <si>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</si>
  <si>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</si>
  <si>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</si>
  <si>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</si>
  <si>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</si>
  <si>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</si>
  <si>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</si>
  <si>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</si>
  <si>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</si>
  <si>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</si>
  <si>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</si>
  <si>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</si>
  <si>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</si>
  <si>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</si>
  <si>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</si>
  <si>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</si>
  <si>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</si>
  <si>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</si>
  <si>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</si>
  <si>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</si>
  <si>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</si>
  <si>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</si>
  <si>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</si>
  <si>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</si>
  <si>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</si>
  <si>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</si>
  <si>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</si>
  <si>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</si>
  <si>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</si>
  <si>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</si>
  <si>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</si>
  <si>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</si>
  <si>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</si>
  <si>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</si>
  <si>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</si>
  <si>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</si>
  <si>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</si>
  <si>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</si>
  <si>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</si>
  <si>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</si>
  <si>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</si>
  <si>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</si>
  <si>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</si>
  <si>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</si>
  <si>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DRAFT AGENDA  -  IEEE 802 LMSC EXECUTIVE COMMITTEE INTERIM TELECON</t>
  </si>
  <si>
    <t>Tuesday 1900-2100 UTC, 6 Sept 2022</t>
  </si>
  <si>
    <t>Update - IEEE SA position statement "Intelligent Spectrum Allocation and Management"</t>
  </si>
  <si>
    <t>Au</t>
  </si>
  <si>
    <t>Parsons</t>
  </si>
  <si>
    <t>P802-REVc TG ballot</t>
  </si>
  <si>
    <t>Approve Minutes
     - July 2022 802 EC Opening - https://mentor.ieee.org/802-ec/dcn/22/ec-22-0115-01-00EC-jul-2022-plenary-802-ec-opening-mtg-minutes.pdf
     - https://mentor.ieee.org/802-ec/dcn/22/ec-22-0117-00-00EC-jul-2022-plenary-802-ec-closing-mtg-minutes.pdf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</si>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</sst>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>
      <alignment horizontal="left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65" fontId="10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3" fillId="0" borderId="38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8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140" zoomScaleNormal="140" zoomScaleSheetLayoutView="110" workbookViewId="0">
      <selection activeCell="C11" sqref="C11"/>
    </sheetView>
  </sheetViews>
  <sheetFormatPr defaultColWidth="8.86328125" defaultRowHeight="12.75" x14ac:dyDescent="0.45"/>
  <cols>
    <col min="1" max="1" width="5.73046875" style="53" customWidth="1"/>
    <col min="2" max="2" width="7.73046875" style="94" customWidth="1"/>
    <col min="3" max="3" width="53" style="53" customWidth="1"/>
    <col min="4" max="4" width="13.59765625" style="53" customWidth="1"/>
    <col min="5" max="5" width="5.265625" style="94" customWidth="1"/>
    <col min="6" max="6" width="10.73046875" style="53" customWidth="1"/>
    <col min="7" max="7" width="9.86328125" style="52" customWidth="1"/>
    <col min="8" max="8" width="13.26562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77</v>
      </c>
      <c r="B1" s="48"/>
      <c r="C1" s="116" t="s">
        <v>70</v>
      </c>
      <c r="D1" s="49"/>
      <c r="E1" s="50"/>
      <c r="F1" s="51"/>
    </row>
    <row r="2" spans="1:9" x14ac:dyDescent="0.45">
      <c r="A2" s="54"/>
      <c r="B2" s="104"/>
      <c r="C2" s="113" t="s">
        <v>71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2" customFormat="1" x14ac:dyDescent="0.45">
      <c r="A7" s="99"/>
      <c r="B7" s="100"/>
      <c r="C7" s="101"/>
      <c r="D7" s="101"/>
      <c r="E7" s="79"/>
      <c r="F7" s="102"/>
      <c r="G7" s="103"/>
    </row>
    <row r="8" spans="1:9" x14ac:dyDescent="0.45">
      <c r="A8" s="105">
        <f>1</f>
        <v>1</v>
      </c>
      <c r="B8" s="96"/>
      <c r="C8" s="97" t="s">
        <v>6</v>
      </c>
      <c r="D8" s="77" t="s">
        <v>1</v>
      </c>
      <c r="E8" s="56">
        <v>5</v>
      </c>
      <c r="F8" s="98">
        <f>TIME(15,0,0)</f>
        <v>0.625</v>
      </c>
    </row>
    <row r="9" spans="1:9" x14ac:dyDescent="0.45">
      <c r="A9" s="105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98">
        <f t="shared" ref="F9:F26" si="0">F8+TIME(0,E8,0)</f>
        <v>0.62847222222222221</v>
      </c>
      <c r="G9" s="121"/>
      <c r="H9" s="121"/>
      <c r="I9" s="121"/>
    </row>
    <row r="10" spans="1:9" ht="25.5" x14ac:dyDescent="0.45">
      <c r="A10" s="114">
        <f t="shared" ref="A10:A11" si="1">A9+0.01</f>
        <v>2.0099999999999998</v>
      </c>
      <c r="B10" s="117" t="s">
        <v>8</v>
      </c>
      <c r="C10" s="118" t="s">
        <v>61</v>
      </c>
      <c r="D10" s="109" t="s">
        <v>1</v>
      </c>
      <c r="E10" s="112">
        <v>2</v>
      </c>
      <c r="F10" s="115">
        <f t="shared" si="0"/>
        <v>0.63194444444444442</v>
      </c>
      <c r="H10" s="52"/>
      <c r="I10" s="52"/>
    </row>
    <row r="11" spans="1:9" ht="76.5" x14ac:dyDescent="0.45">
      <c r="A11" s="114">
        <f t="shared" si="1"/>
        <v>2.0199999999999996</v>
      </c>
      <c r="B11" s="117" t="s">
        <v>7</v>
      </c>
      <c r="C11" s="118" t="s">
        <v>76</v>
      </c>
      <c r="D11" s="109" t="s">
        <v>56</v>
      </c>
      <c r="E11" s="112">
        <v>5</v>
      </c>
      <c r="F11" s="115">
        <f t="shared" si="0"/>
        <v>0.6333333333333333</v>
      </c>
      <c r="H11" s="52"/>
      <c r="I11" s="52"/>
    </row>
    <row r="12" spans="1:9" s="82" customFormat="1" x14ac:dyDescent="0.45">
      <c r="A12" s="106"/>
      <c r="B12" s="107"/>
      <c r="C12" s="108"/>
      <c r="D12" s="109"/>
      <c r="E12" s="112"/>
      <c r="F12" s="115">
        <f t="shared" si="0"/>
        <v>0.63680555555555551</v>
      </c>
      <c r="G12" s="103"/>
      <c r="H12" s="103"/>
      <c r="I12" s="103"/>
    </row>
    <row r="13" spans="1:9" x14ac:dyDescent="0.45">
      <c r="A13" s="105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5">
        <f t="shared" si="0"/>
        <v>0.63680555555555551</v>
      </c>
    </row>
    <row r="14" spans="1:9" x14ac:dyDescent="0.45">
      <c r="A14" s="110">
        <f t="shared" ref="A14:A16" si="2">A13+0.01</f>
        <v>3.01</v>
      </c>
      <c r="B14" s="76" t="s">
        <v>7</v>
      </c>
      <c r="C14" s="77" t="s">
        <v>64</v>
      </c>
      <c r="D14" s="77" t="s">
        <v>0</v>
      </c>
      <c r="E14" s="56">
        <v>20</v>
      </c>
      <c r="F14" s="98">
        <f t="shared" si="0"/>
        <v>0.64027777777777772</v>
      </c>
    </row>
    <row r="15" spans="1:9" x14ac:dyDescent="0.45">
      <c r="A15" s="110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98">
        <f t="shared" si="0"/>
        <v>0.65416666666666656</v>
      </c>
    </row>
    <row r="16" spans="1:9" ht="31.9" customHeight="1" x14ac:dyDescent="0.45">
      <c r="A16" s="110">
        <f t="shared" si="2"/>
        <v>3.0299999999999994</v>
      </c>
      <c r="B16" s="76" t="s">
        <v>58</v>
      </c>
      <c r="C16" s="77" t="s">
        <v>65</v>
      </c>
      <c r="D16" s="77" t="s">
        <v>56</v>
      </c>
      <c r="E16" s="56">
        <v>10</v>
      </c>
      <c r="F16" s="98">
        <f t="shared" si="0"/>
        <v>0.66111111111111098</v>
      </c>
    </row>
    <row r="17" spans="1:10" x14ac:dyDescent="0.45">
      <c r="A17" s="75"/>
      <c r="B17" s="76"/>
      <c r="C17" s="77"/>
      <c r="D17" s="77"/>
      <c r="E17" s="56"/>
      <c r="F17" s="98">
        <f t="shared" si="0"/>
        <v>0.6680555555555554</v>
      </c>
    </row>
    <row r="18" spans="1:10" x14ac:dyDescent="0.45">
      <c r="A18" s="105">
        <f>4</f>
        <v>4</v>
      </c>
      <c r="B18" s="76"/>
      <c r="C18" s="119" t="s">
        <v>59</v>
      </c>
      <c r="D18" s="77"/>
      <c r="E18" s="56"/>
      <c r="F18" s="98">
        <f t="shared" si="0"/>
        <v>0.6680555555555554</v>
      </c>
    </row>
    <row r="19" spans="1:10" x14ac:dyDescent="0.45">
      <c r="A19" s="110">
        <f t="shared" ref="A19" si="3">A18+0.01</f>
        <v>4.01</v>
      </c>
      <c r="B19" s="76" t="s">
        <v>8</v>
      </c>
      <c r="C19" s="119" t="s">
        <v>75</v>
      </c>
      <c r="D19" s="77" t="s">
        <v>74</v>
      </c>
      <c r="E19" s="56">
        <v>5</v>
      </c>
      <c r="F19" s="98">
        <f t="shared" si="0"/>
        <v>0.6680555555555554</v>
      </c>
    </row>
    <row r="20" spans="1:10" x14ac:dyDescent="0.45">
      <c r="A20" s="78"/>
      <c r="B20" s="76"/>
      <c r="C20" s="120"/>
      <c r="D20" s="77"/>
      <c r="E20" s="79"/>
      <c r="F20" s="98">
        <f t="shared" si="0"/>
        <v>0.67152777777777761</v>
      </c>
    </row>
    <row r="21" spans="1:10" x14ac:dyDescent="0.45">
      <c r="A21" s="105">
        <f>5</f>
        <v>5</v>
      </c>
      <c r="B21" s="76"/>
      <c r="C21" s="77" t="s">
        <v>45</v>
      </c>
      <c r="D21" s="77"/>
      <c r="E21" s="56"/>
      <c r="F21" s="98">
        <f t="shared" si="0"/>
        <v>0.67152777777777761</v>
      </c>
      <c r="G21" s="81"/>
      <c r="H21" s="80"/>
      <c r="I21" s="81"/>
      <c r="J21" s="81"/>
    </row>
    <row r="22" spans="1:10" ht="25.5" x14ac:dyDescent="0.45">
      <c r="A22" s="110">
        <f t="shared" ref="A22" si="4">A21+0.01</f>
        <v>5.01</v>
      </c>
      <c r="B22" s="76" t="s">
        <v>8</v>
      </c>
      <c r="C22" s="77" t="s">
        <v>72</v>
      </c>
      <c r="D22" s="77" t="s">
        <v>73</v>
      </c>
      <c r="E22" s="56">
        <v>10</v>
      </c>
      <c r="F22" s="98">
        <f t="shared" si="0"/>
        <v>0.67152777777777761</v>
      </c>
      <c r="G22" s="81"/>
      <c r="H22" s="80"/>
      <c r="I22" s="81"/>
      <c r="J22" s="81"/>
    </row>
    <row r="23" spans="1:10" x14ac:dyDescent="0.45">
      <c r="A23" s="78"/>
      <c r="B23" s="76"/>
      <c r="C23" s="77"/>
      <c r="D23" s="77"/>
      <c r="E23" s="56"/>
      <c r="F23" s="98">
        <f t="shared" si="0"/>
        <v>0.67847222222222203</v>
      </c>
      <c r="G23" s="81"/>
      <c r="H23" s="81"/>
      <c r="I23" s="81"/>
      <c r="J23" s="81"/>
    </row>
    <row r="24" spans="1:10" x14ac:dyDescent="0.45">
      <c r="A24" s="105">
        <f>6</f>
        <v>6</v>
      </c>
      <c r="B24" s="76"/>
      <c r="C24" s="77" t="s">
        <v>60</v>
      </c>
      <c r="D24" s="77"/>
      <c r="E24" s="56"/>
      <c r="F24" s="98">
        <f t="shared" si="0"/>
        <v>0.67847222222222203</v>
      </c>
      <c r="G24" s="81"/>
      <c r="H24" s="81"/>
      <c r="I24" s="81"/>
      <c r="J24" s="81"/>
    </row>
    <row r="25" spans="1:10" x14ac:dyDescent="0.35">
      <c r="A25" s="75"/>
      <c r="B25" s="76"/>
      <c r="C25" s="83"/>
      <c r="D25" s="84"/>
      <c r="E25" s="85"/>
      <c r="F25" s="98">
        <f t="shared" si="0"/>
        <v>0.67847222222222203</v>
      </c>
      <c r="G25" s="81"/>
      <c r="H25" s="81"/>
      <c r="I25" s="81"/>
      <c r="J25" s="81"/>
    </row>
    <row r="26" spans="1:10" ht="25.5" x14ac:dyDescent="0.45">
      <c r="A26" s="105">
        <f>9</f>
        <v>9</v>
      </c>
      <c r="B26" s="76"/>
      <c r="C26" s="86" t="s">
        <v>31</v>
      </c>
      <c r="D26" s="77" t="s">
        <v>32</v>
      </c>
      <c r="E26" s="87">
        <v>5</v>
      </c>
      <c r="F26" s="98">
        <f t="shared" si="0"/>
        <v>0.67847222222222203</v>
      </c>
      <c r="G26" s="81"/>
      <c r="H26" s="81"/>
      <c r="I26" s="81"/>
      <c r="J26" s="81"/>
    </row>
    <row r="27" spans="1:10" ht="14.45" customHeight="1" thickBot="1" x14ac:dyDescent="0.5">
      <c r="A27" s="111">
        <f>10</f>
        <v>10</v>
      </c>
      <c r="B27" s="88" t="s">
        <v>7</v>
      </c>
      <c r="C27" s="89" t="s">
        <v>35</v>
      </c>
      <c r="D27" s="90" t="s">
        <v>1</v>
      </c>
      <c r="E27" s="91"/>
      <c r="F27" s="92">
        <v>0.70833333333333337</v>
      </c>
      <c r="G27" s="93"/>
      <c r="H27" s="81"/>
    </row>
    <row r="31" spans="1:10" x14ac:dyDescent="0.45">
      <c r="C31" s="95"/>
    </row>
    <row r="32" spans="1:10" x14ac:dyDescent="0.45">
      <c r="C32" s="95"/>
      <c r="D32" s="53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67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68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69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6 Sept Agenda</vt:lpstr>
      <vt:lpstr>EC Roster - Vote Calculator</vt:lpstr>
      <vt:lpstr>'EC Telecon Tues 6 Sept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2022-09-06T15:45:26Z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