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1_1005/"/>
    </mc:Choice>
  </mc:AlternateContent>
  <xr:revisionPtr revIDLastSave="30" documentId="8_{4105357B-6C2C-454B-853C-95652E7F9148}" xr6:coauthVersionLast="47" xr6:coauthVersionMax="47" xr10:uidLastSave="{666CD261-358E-4823-8211-39B555E70C7E}"/>
  <bookViews>
    <workbookView xWindow="-35565" yWindow="1035" windowWidth="19440" windowHeight="24855" xr2:uid="{00000000-000D-0000-FFFF-FFFF00000000}"/>
  </bookViews>
  <sheets>
    <sheet name="EC Telecon Tues 5 Jan Agenda" sheetId="1" r:id="rId1"/>
    <sheet name="EC Roster - Vote Calculator" sheetId="2" r:id="rId2"/>
  </sheets>
  <definedNames>
    <definedName name="_xlnm.Print_Area" localSheetId="0">'EC Telecon Tues 5 Jan Agenda'!$A$1:$G$27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4" i="1" s="1"/>
  <c r="A23" i="1"/>
  <c r="F8" i="1"/>
  <c r="A25" i="1" l="1"/>
  <c r="A26" i="1" s="1"/>
  <c r="A27" i="1"/>
  <c r="A22" i="1" l="1"/>
  <c r="A20" i="1"/>
  <c r="A18" i="1"/>
  <c r="A13" i="1"/>
  <c r="A14" i="1" s="1"/>
  <c r="A15" i="1" s="1"/>
  <c r="A16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3" i="1" l="1"/>
  <c r="F14" i="1" s="1"/>
  <c r="F15" i="1" s="1"/>
  <c r="F16" i="1" s="1"/>
  <c r="F17" i="1" s="1"/>
  <c r="F10" i="1"/>
  <c r="F11" i="1" s="1"/>
  <c r="F18" i="1" l="1"/>
  <c r="F19" i="1" s="1"/>
  <c r="F20" i="1" s="1"/>
  <c r="F21" i="1" s="1"/>
  <c r="F22" i="1" s="1"/>
  <c r="F25" i="1" s="1"/>
  <c r="F26" i="1" s="1"/>
</calcChain>
</file>

<file path=xl/sharedStrings.xml><?xml version="1.0" encoding="utf-8"?>
<sst xmlns="http://schemas.openxmlformats.org/spreadsheetml/2006/main" count="100" uniqueCount="77">
  <si>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</si>
  <si>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</si>
  <si>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</si>
  <si>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</si>
  <si>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</si>
  <si>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</si>
  <si>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</si>
  <si>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</si>
  <si>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</si>
  <si>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</si>
  <si>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</si>
  <si>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</si>
  <si>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</si>
  <si>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</si>
  <si>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</si>
  <si>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</si>
  <si>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</si>
  <si>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</si>
  <si>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</si>
  <si>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</si>
  <si>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</si>
  <si>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</si>
  <si>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</si>
  <si>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</si>
  <si>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</si>
  <si>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</si>
  <si>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</si>
  <si>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</si>
  <si>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</si>
  <si>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</si>
  <si>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</si>
  <si>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</si>
  <si>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</si>
  <si>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</si>
  <si>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Bob Heile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</si>
  <si>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</si>
  <si>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</si>
  <si>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</si>
  <si>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</si>
  <si>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</si>
  <si>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</si>
  <si>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</si>
  <si>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</si>
  <si>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</si>
  <si>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</si>
  <si>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</si>
  <si>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</si>
  <si>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</si>
  <si>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</si>
  <si>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</si>
  <si>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</si>
  <si>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</si>
  <si>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</si>
  <si>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</si>
  <si>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</si>
  <si>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</si>
  <si>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</si>
  <si>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</si>
  <si>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</si>
  <si>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Glenn Parsons /John Messenger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</si>
  <si>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</si>
  <si>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</si>
  <si>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</si>
  <si>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</si>
  <si>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</si>
  <si>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</si>
  <si>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</si>
  <si>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</si>
  <si>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</si>
  <si>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>Tuesday 1900-2100 UTC, 05 Oct 2021</t>
  </si>
  <si>
    <t xml:space="preserve">Future Venue Update </t>
  </si>
  <si>
    <t>Update - EC Action Item Summary
See https://mentor.ieee.org/802-ec/dcn/19/ec-19-0085-51-00EC-ec-action-items-ongoing.pdf</t>
  </si>
  <si>
    <t>18 O</t>
  </si>
  <si>
    <t>Reminder - 802 / SA Task Force Meeting - 18 Oct 2021(4pm - 5pm ET)</t>
  </si>
  <si>
    <t>R1</t>
  </si>
  <si>
    <t>2022 Electronic Media Update</t>
  </si>
  <si>
    <r>
      <t xml:space="preserve">Approve the following minutes
</t>
    </r>
    <r>
      <rPr>
        <sz val="10"/>
        <color rgb="FF000000"/>
        <rFont val="Calibri"/>
        <family val="2"/>
      </rPr>
      <t>•</t>
    </r>
    <r>
      <rPr>
        <sz val="14"/>
        <color rgb="FF000000"/>
        <rFont val="Cambria"/>
        <family val="1"/>
      </rPr>
      <t xml:space="preserve"> </t>
    </r>
    <r>
      <rPr>
        <sz val="10"/>
        <color rgb="FF000000"/>
        <rFont val="Cambria"/>
        <family val="1"/>
      </rPr>
      <t>07 Sept 2021 802 EC Monthly Meeting - https://mentor.ieee.org/802-ec/dcn/21/ec-21-0209-00-00EC-sept-7-2021-ec-teleconference-minutes.pdf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</si>
</sst>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sz val="10"/>
      <color rgb="FF000000"/>
      <name val="Calibri"/>
      <family val="2"/>
    </font>
    <font>
      <sz val="14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ck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4" xfId="0" applyNumberFormat="1" applyFont="1" applyBorder="1" applyAlignment="1">
      <alignment horizontal="center" vertical="center" wrapText="1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2" fillId="0" borderId="29" xfId="0" applyFont="1" applyBorder="1"/>
    <xf numFmtId="0" fontId="3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2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2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2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3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165" fontId="12" fillId="0" borderId="12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2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3" fillId="0" borderId="37" xfId="0" applyNumberFormat="1" applyFont="1" applyBorder="1" applyAlignment="1">
      <alignment horizontal="left" vertical="top"/>
    </xf>
    <xf numFmtId="2" fontId="13" fillId="3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vertical="top"/>
    </xf>
    <xf numFmtId="165" fontId="13" fillId="3" borderId="1" xfId="0" applyNumberFormat="1" applyFont="1" applyFill="1" applyBorder="1" applyAlignment="1">
      <alignment vertical="top"/>
    </xf>
    <xf numFmtId="2" fontId="13" fillId="4" borderId="0" xfId="0" applyNumberFormat="1" applyFont="1" applyFill="1" applyBorder="1" applyAlignment="1">
      <alignment horizontal="left" vertical="top"/>
    </xf>
    <xf numFmtId="2" fontId="10" fillId="4" borderId="1" xfId="0" applyNumberFormat="1" applyFont="1" applyFill="1" applyBorder="1" applyAlignment="1">
      <alignment vertical="top"/>
    </xf>
    <xf numFmtId="165" fontId="13" fillId="4" borderId="27" xfId="0" applyNumberFormat="1" applyFont="1" applyFill="1" applyBorder="1" applyAlignment="1">
      <alignment vertical="top"/>
    </xf>
    <xf numFmtId="2" fontId="13" fillId="0" borderId="1" xfId="0" applyNumberFormat="1" applyFont="1" applyBorder="1" applyAlignment="1">
      <alignment horizontal="left" vertical="top"/>
    </xf>
    <xf numFmtId="2" fontId="14" fillId="2" borderId="37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left" vertical="top"/>
    </xf>
    <xf numFmtId="165" fontId="13" fillId="4" borderId="1" xfId="0" applyNumberFormat="1" applyFont="1" applyFill="1" applyBorder="1" applyAlignment="1">
      <alignment vertical="top"/>
    </xf>
    <xf numFmtId="2" fontId="7" fillId="0" borderId="38" xfId="0" applyNumberFormat="1" applyFont="1" applyFill="1" applyBorder="1" applyAlignment="1" applyProtection="1">
      <alignment horizontal="center" vertical="top" wrapText="1"/>
    </xf>
    <xf numFmtId="0" fontId="8" fillId="4" borderId="38" xfId="0" applyFont="1" applyFill="1" applyBorder="1" applyAlignment="1">
      <alignment horizontal="left" vertical="top" wrapText="1"/>
    </xf>
    <xf numFmtId="2" fontId="6" fillId="0" borderId="38" xfId="0" applyNumberFormat="1" applyFont="1" applyFill="1" applyBorder="1" applyAlignment="1" applyProtection="1">
      <alignment horizontal="left" vertical="top" wrapText="1"/>
    </xf>
    <xf numFmtId="1" fontId="6" fillId="4" borderId="38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 wrapText="1"/>
    </xf>
    <xf numFmtId="164" fontId="6" fillId="0" borderId="39" xfId="0" applyNumberFormat="1" applyFont="1" applyFill="1" applyBorder="1" applyAlignment="1" applyProtection="1">
      <alignment horizontal="left" vertical="top" wrapText="1"/>
    </xf>
    <xf numFmtId="164" fontId="7" fillId="0" borderId="40" xfId="0" applyNumberFormat="1" applyFont="1" applyFill="1" applyBorder="1" applyAlignment="1" applyProtection="1">
      <alignment horizontal="center" vertical="top" wrapText="1"/>
    </xf>
    <xf numFmtId="164" fontId="6" fillId="0" borderId="40" xfId="0" applyNumberFormat="1" applyFont="1" applyFill="1" applyBorder="1" applyAlignment="1" applyProtection="1">
      <alignment horizontal="center" vertical="top" wrapText="1"/>
    </xf>
    <xf numFmtId="164" fontId="6" fillId="0" borderId="40" xfId="0" applyNumberFormat="1" applyFont="1" applyFill="1" applyBorder="1" applyAlignment="1" applyProtection="1">
      <alignment horizontal="left" vertical="top" wrapText="1"/>
    </xf>
    <xf numFmtId="1" fontId="6" fillId="0" borderId="40" xfId="0" applyNumberFormat="1" applyFont="1" applyFill="1" applyBorder="1" applyAlignment="1" applyProtection="1">
      <alignment horizontal="center" vertical="top" wrapText="1"/>
    </xf>
    <xf numFmtId="164" fontId="6" fillId="0" borderId="41" xfId="0" applyNumberFormat="1" applyFont="1" applyFill="1" applyBorder="1" applyAlignment="1" applyProtection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zoomScale="160" zoomScaleNormal="160" zoomScaleSheetLayoutView="110" workbookViewId="0">
      <selection sqref="A1:F1"/>
    </sheetView>
  </sheetViews>
  <sheetFormatPr defaultColWidth="8.86328125" defaultRowHeight="12.75" x14ac:dyDescent="0.45"/>
  <cols>
    <col min="1" max="1" width="5.46484375" style="50" customWidth="1"/>
    <col min="2" max="2" width="7.73046875" style="96" customWidth="1"/>
    <col min="3" max="3" width="53" style="50" customWidth="1"/>
    <col min="4" max="4" width="13.59765625" style="50" customWidth="1"/>
    <col min="5" max="5" width="5.265625" style="96" customWidth="1"/>
    <col min="6" max="6" width="10.73046875" style="50" customWidth="1"/>
    <col min="7" max="7" width="9.86328125" style="49" customWidth="1"/>
    <col min="8" max="8" width="13.265625" style="50" customWidth="1"/>
    <col min="9" max="9" width="15.86328125" style="50" customWidth="1"/>
    <col min="10" max="16384" width="8.86328125" style="50"/>
  </cols>
  <sheetData>
    <row r="1" spans="1:9" ht="25.9" thickTop="1" x14ac:dyDescent="0.45">
      <c r="A1" s="131" t="s">
        <v>74</v>
      </c>
      <c r="B1" s="132"/>
      <c r="C1" s="133" t="s">
        <v>46</v>
      </c>
      <c r="D1" s="134"/>
      <c r="E1" s="135"/>
      <c r="F1" s="136"/>
    </row>
    <row r="2" spans="1:9" x14ac:dyDescent="0.45">
      <c r="A2" s="51"/>
      <c r="B2" s="104"/>
      <c r="C2" s="118" t="s">
        <v>69</v>
      </c>
      <c r="D2" s="52"/>
      <c r="E2" s="53"/>
      <c r="F2" s="54"/>
    </row>
    <row r="3" spans="1:9" x14ac:dyDescent="0.45">
      <c r="A3" s="55"/>
      <c r="B3" s="56"/>
      <c r="C3" s="57"/>
      <c r="D3" s="52"/>
      <c r="E3" s="53"/>
      <c r="F3" s="54"/>
    </row>
    <row r="4" spans="1:9" ht="25.5" x14ac:dyDescent="0.45">
      <c r="A4" s="58" t="s">
        <v>2</v>
      </c>
      <c r="B4" s="56" t="s">
        <v>3</v>
      </c>
      <c r="C4" s="59" t="s">
        <v>29</v>
      </c>
      <c r="D4" s="52"/>
      <c r="E4" s="53" t="s">
        <v>3</v>
      </c>
      <c r="F4" s="60" t="s">
        <v>3</v>
      </c>
    </row>
    <row r="5" spans="1:9" x14ac:dyDescent="0.45">
      <c r="A5" s="61"/>
      <c r="B5" s="62"/>
      <c r="C5" s="63" t="s">
        <v>4</v>
      </c>
      <c r="D5" s="64"/>
      <c r="E5" s="65"/>
      <c r="F5" s="66"/>
    </row>
    <row r="6" spans="1:9" x14ac:dyDescent="0.45">
      <c r="A6" s="67"/>
      <c r="B6" s="68"/>
      <c r="C6" s="69" t="s">
        <v>5</v>
      </c>
      <c r="D6" s="69"/>
      <c r="E6" s="70"/>
      <c r="F6" s="71"/>
    </row>
    <row r="7" spans="1:9" s="83" customFormat="1" x14ac:dyDescent="0.45">
      <c r="A7" s="99"/>
      <c r="B7" s="100"/>
      <c r="C7" s="101"/>
      <c r="D7" s="101"/>
      <c r="E7" s="78"/>
      <c r="F7" s="102"/>
      <c r="G7" s="103"/>
    </row>
    <row r="8" spans="1:9" x14ac:dyDescent="0.45">
      <c r="A8" s="107">
        <f>1</f>
        <v>1</v>
      </c>
      <c r="B8" s="73"/>
      <c r="C8" s="74" t="s">
        <v>6</v>
      </c>
      <c r="D8" s="74" t="s">
        <v>1</v>
      </c>
      <c r="E8" s="53">
        <v>5</v>
      </c>
      <c r="F8" s="98">
        <f>TIME(15,0,0)</f>
        <v>0.625</v>
      </c>
    </row>
    <row r="9" spans="1:9" x14ac:dyDescent="0.45">
      <c r="A9" s="107">
        <f>2</f>
        <v>2</v>
      </c>
      <c r="B9" s="73" t="s">
        <v>7</v>
      </c>
      <c r="C9" s="74" t="s">
        <v>35</v>
      </c>
      <c r="D9" s="74" t="s">
        <v>1</v>
      </c>
      <c r="E9" s="53">
        <v>5</v>
      </c>
      <c r="F9" s="98">
        <f t="shared" ref="F9:F26" si="0">F8+TIME(0,E8,0)</f>
        <v>0.62847222222222221</v>
      </c>
      <c r="G9" s="125"/>
      <c r="H9" s="126"/>
      <c r="I9" s="126"/>
    </row>
    <row r="10" spans="1:9" ht="25.5" x14ac:dyDescent="0.45">
      <c r="A10" s="119">
        <f t="shared" ref="A10:A11" si="1">A9+0.01</f>
        <v>2.0099999999999998</v>
      </c>
      <c r="B10" s="127" t="s">
        <v>8</v>
      </c>
      <c r="C10" s="128" t="s">
        <v>65</v>
      </c>
      <c r="D10" s="112" t="s">
        <v>1</v>
      </c>
      <c r="E10" s="117">
        <v>2</v>
      </c>
      <c r="F10" s="120">
        <f t="shared" si="0"/>
        <v>0.63194444444444442</v>
      </c>
      <c r="G10" s="81"/>
      <c r="H10" s="49"/>
      <c r="I10" s="49"/>
    </row>
    <row r="11" spans="1:9" s="83" customFormat="1" ht="58.5" customHeight="1" x14ac:dyDescent="0.45">
      <c r="A11" s="108">
        <f t="shared" si="1"/>
        <v>2.0199999999999996</v>
      </c>
      <c r="B11" s="129" t="s">
        <v>66</v>
      </c>
      <c r="C11" s="130" t="s">
        <v>76</v>
      </c>
      <c r="D11" s="109" t="s">
        <v>60</v>
      </c>
      <c r="E11" s="116">
        <v>0</v>
      </c>
      <c r="F11" s="110">
        <f t="shared" si="0"/>
        <v>0.6333333333333333</v>
      </c>
      <c r="G11" s="105"/>
      <c r="H11" s="103"/>
      <c r="I11" s="103"/>
    </row>
    <row r="12" spans="1:9" s="83" customFormat="1" x14ac:dyDescent="0.45">
      <c r="A12" s="111"/>
      <c r="B12" s="127"/>
      <c r="C12" s="128"/>
      <c r="D12" s="112"/>
      <c r="E12" s="117"/>
      <c r="F12" s="113"/>
      <c r="G12" s="105"/>
      <c r="H12" s="103"/>
      <c r="I12" s="103"/>
    </row>
    <row r="13" spans="1:9" x14ac:dyDescent="0.45">
      <c r="A13" s="107">
        <f>3</f>
        <v>3</v>
      </c>
      <c r="B13" s="73" t="s">
        <v>8</v>
      </c>
      <c r="C13" s="74" t="s">
        <v>9</v>
      </c>
      <c r="D13" s="74" t="s">
        <v>1</v>
      </c>
      <c r="E13" s="53">
        <v>5</v>
      </c>
      <c r="F13" s="98">
        <f>F9+TIME(0,E9,0)</f>
        <v>0.63194444444444442</v>
      </c>
    </row>
    <row r="14" spans="1:9" x14ac:dyDescent="0.45">
      <c r="A14" s="119">
        <f t="shared" ref="A14:A16" si="2">A13+0.01</f>
        <v>3.01</v>
      </c>
      <c r="B14" s="73" t="s">
        <v>7</v>
      </c>
      <c r="C14" s="74" t="s">
        <v>70</v>
      </c>
      <c r="D14" s="74" t="s">
        <v>0</v>
      </c>
      <c r="E14" s="53">
        <v>10</v>
      </c>
      <c r="F14" s="98">
        <f t="shared" si="0"/>
        <v>0.63541666666666663</v>
      </c>
      <c r="G14" s="106"/>
    </row>
    <row r="15" spans="1:9" x14ac:dyDescent="0.45">
      <c r="A15" s="119">
        <f t="shared" si="2"/>
        <v>3.0199999999999996</v>
      </c>
      <c r="B15" s="73" t="s">
        <v>8</v>
      </c>
      <c r="C15" s="74" t="s">
        <v>67</v>
      </c>
      <c r="D15" s="74" t="s">
        <v>68</v>
      </c>
      <c r="E15" s="53">
        <v>10</v>
      </c>
      <c r="F15" s="98">
        <f t="shared" si="0"/>
        <v>0.64236111111111105</v>
      </c>
      <c r="G15" s="106"/>
    </row>
    <row r="16" spans="1:9" ht="38.25" x14ac:dyDescent="0.45">
      <c r="A16" s="119">
        <f t="shared" si="2"/>
        <v>3.0299999999999994</v>
      </c>
      <c r="B16" s="73" t="s">
        <v>62</v>
      </c>
      <c r="C16" s="74" t="s">
        <v>71</v>
      </c>
      <c r="D16" s="74" t="s">
        <v>60</v>
      </c>
      <c r="E16" s="53">
        <v>10</v>
      </c>
      <c r="F16" s="98">
        <f t="shared" si="0"/>
        <v>0.64930555555555547</v>
      </c>
    </row>
    <row r="17" spans="1:10" x14ac:dyDescent="0.45">
      <c r="A17" s="72"/>
      <c r="B17" s="73"/>
      <c r="C17" s="74"/>
      <c r="D17" s="74"/>
      <c r="E17" s="53"/>
      <c r="F17" s="98">
        <f t="shared" si="0"/>
        <v>0.65624999999999989</v>
      </c>
    </row>
    <row r="18" spans="1:10" x14ac:dyDescent="0.45">
      <c r="A18" s="107">
        <f>4</f>
        <v>4</v>
      </c>
      <c r="B18" s="73"/>
      <c r="C18" s="79" t="s">
        <v>63</v>
      </c>
      <c r="D18" s="74"/>
      <c r="E18" s="53"/>
      <c r="F18" s="98">
        <f t="shared" si="0"/>
        <v>0.65624999999999989</v>
      </c>
    </row>
    <row r="19" spans="1:10" x14ac:dyDescent="0.45">
      <c r="A19" s="75"/>
      <c r="B19" s="73"/>
      <c r="C19" s="77"/>
      <c r="D19" s="74"/>
      <c r="E19" s="78"/>
      <c r="F19" s="98">
        <f t="shared" si="0"/>
        <v>0.65624999999999989</v>
      </c>
    </row>
    <row r="20" spans="1:10" s="84" customFormat="1" x14ac:dyDescent="0.45">
      <c r="A20" s="107">
        <f>5</f>
        <v>5</v>
      </c>
      <c r="B20" s="73"/>
      <c r="C20" s="76" t="s">
        <v>47</v>
      </c>
      <c r="D20" s="74"/>
      <c r="E20" s="53"/>
      <c r="F20" s="98">
        <f t="shared" si="0"/>
        <v>0.65624999999999989</v>
      </c>
      <c r="G20" s="82"/>
      <c r="H20" s="80"/>
      <c r="I20" s="82"/>
      <c r="J20" s="82"/>
    </row>
    <row r="21" spans="1:10" x14ac:dyDescent="0.45">
      <c r="A21" s="75"/>
      <c r="B21" s="73"/>
      <c r="C21" s="74"/>
      <c r="D21" s="74"/>
      <c r="E21" s="53"/>
      <c r="F21" s="98">
        <f t="shared" si="0"/>
        <v>0.65624999999999989</v>
      </c>
      <c r="G21" s="82"/>
      <c r="H21" s="82"/>
      <c r="I21" s="82"/>
      <c r="J21" s="82"/>
    </row>
    <row r="22" spans="1:10" x14ac:dyDescent="0.45">
      <c r="A22" s="107">
        <f>6</f>
        <v>6</v>
      </c>
      <c r="B22" s="73"/>
      <c r="C22" s="76" t="s">
        <v>64</v>
      </c>
      <c r="D22" s="74"/>
      <c r="E22" s="53"/>
      <c r="F22" s="98">
        <f t="shared" si="0"/>
        <v>0.65624999999999989</v>
      </c>
      <c r="G22" s="82"/>
      <c r="H22" s="82"/>
      <c r="I22" s="82"/>
      <c r="J22" s="82"/>
    </row>
    <row r="23" spans="1:10" x14ac:dyDescent="0.45">
      <c r="A23" s="119">
        <f t="shared" ref="A23" si="3">A22+0.01</f>
        <v>6.01</v>
      </c>
      <c r="B23" s="73" t="s">
        <v>8</v>
      </c>
      <c r="C23" s="74" t="s">
        <v>75</v>
      </c>
      <c r="D23" s="74" t="s">
        <v>60</v>
      </c>
      <c r="E23" s="53">
        <v>2</v>
      </c>
      <c r="F23" s="98">
        <f t="shared" si="0"/>
        <v>0.65624999999999989</v>
      </c>
      <c r="G23" s="82"/>
      <c r="H23" s="82"/>
      <c r="I23" s="82"/>
      <c r="J23" s="82"/>
    </row>
    <row r="24" spans="1:10" x14ac:dyDescent="0.35">
      <c r="A24" s="72"/>
      <c r="B24" s="73"/>
      <c r="C24" s="85"/>
      <c r="D24" s="86"/>
      <c r="E24" s="87"/>
      <c r="F24" s="98">
        <f t="shared" si="0"/>
        <v>0.65763888888888877</v>
      </c>
      <c r="G24" s="82"/>
      <c r="H24" s="82"/>
      <c r="I24" s="82"/>
      <c r="J24" s="82"/>
    </row>
    <row r="25" spans="1:10" ht="25.5" x14ac:dyDescent="0.45">
      <c r="A25" s="107">
        <f>9</f>
        <v>9</v>
      </c>
      <c r="B25" s="73"/>
      <c r="C25" s="88" t="s">
        <v>31</v>
      </c>
      <c r="D25" s="74" t="s">
        <v>32</v>
      </c>
      <c r="E25" s="89">
        <v>5</v>
      </c>
      <c r="F25" s="98">
        <f t="shared" si="0"/>
        <v>0.65763888888888877</v>
      </c>
      <c r="G25" s="82"/>
      <c r="H25" s="82"/>
      <c r="I25" s="82"/>
      <c r="J25" s="82"/>
    </row>
    <row r="26" spans="1:10" ht="25.5" x14ac:dyDescent="0.45">
      <c r="A26" s="114">
        <f t="shared" ref="A26" si="4">A25+0.01</f>
        <v>9.01</v>
      </c>
      <c r="B26" s="121" t="s">
        <v>72</v>
      </c>
      <c r="C26" s="122" t="s">
        <v>73</v>
      </c>
      <c r="D26" s="123" t="s">
        <v>1</v>
      </c>
      <c r="E26" s="124">
        <v>2</v>
      </c>
      <c r="F26" s="98">
        <f t="shared" si="0"/>
        <v>0.66111111111111098</v>
      </c>
      <c r="G26" s="82"/>
      <c r="H26" s="82"/>
      <c r="I26" s="82"/>
      <c r="J26" s="82"/>
    </row>
    <row r="27" spans="1:10" ht="14.45" customHeight="1" thickBot="1" x14ac:dyDescent="0.5">
      <c r="A27" s="115">
        <f>10</f>
        <v>10</v>
      </c>
      <c r="B27" s="90" t="s">
        <v>7</v>
      </c>
      <c r="C27" s="91" t="s">
        <v>36</v>
      </c>
      <c r="D27" s="92" t="s">
        <v>1</v>
      </c>
      <c r="E27" s="93"/>
      <c r="F27" s="94">
        <v>0.70833333333333337</v>
      </c>
      <c r="G27" s="95"/>
      <c r="H27" s="82"/>
    </row>
    <row r="31" spans="1:10" x14ac:dyDescent="0.45">
      <c r="C31" s="97"/>
    </row>
    <row r="32" spans="1:10" x14ac:dyDescent="0.45">
      <c r="C32" s="97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E6" sqref="E6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61</v>
      </c>
      <c r="F2" s="19"/>
      <c r="G2" s="21" t="s">
        <v>52</v>
      </c>
      <c r="H2" s="22" t="s">
        <v>50</v>
      </c>
      <c r="I2" s="23" t="s">
        <v>53</v>
      </c>
    </row>
    <row r="3" spans="1:9" x14ac:dyDescent="0.45">
      <c r="A3">
        <v>1</v>
      </c>
      <c r="B3" s="17" t="s">
        <v>13</v>
      </c>
      <c r="C3" s="18" t="s">
        <v>48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58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59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57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34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56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51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45</v>
      </c>
      <c r="H16" s="11" t="s">
        <v>45</v>
      </c>
      <c r="I16" s="29" t="s">
        <v>45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55</v>
      </c>
      <c r="C18" s="4" t="s">
        <v>54</v>
      </c>
      <c r="D18" s="36" t="s">
        <v>23</v>
      </c>
      <c r="E18" s="48"/>
      <c r="F18" s="37"/>
      <c r="G18" s="28" t="s">
        <v>45</v>
      </c>
      <c r="H18" s="11" t="s">
        <v>45</v>
      </c>
      <c r="I18" s="29" t="s">
        <v>45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42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43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44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39</v>
      </c>
    </row>
    <row r="24" spans="1:9" x14ac:dyDescent="0.45">
      <c r="B24" s="12" t="s">
        <v>40</v>
      </c>
    </row>
    <row r="25" spans="1:9" x14ac:dyDescent="0.45">
      <c r="A25" s="6"/>
      <c r="B25" s="12" t="s">
        <v>37</v>
      </c>
    </row>
    <row r="26" spans="1:9" x14ac:dyDescent="0.45">
      <c r="B26" s="12" t="s">
        <v>33</v>
      </c>
    </row>
    <row r="27" spans="1:9" x14ac:dyDescent="0.45">
      <c r="B27" s="12" t="s">
        <v>38</v>
      </c>
    </row>
    <row r="28" spans="1:9" x14ac:dyDescent="0.45">
      <c r="B28" s="12" t="s">
        <v>41</v>
      </c>
    </row>
    <row r="30" spans="1:9" x14ac:dyDescent="0.45">
      <c r="B30" s="14" t="s">
        <v>49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5 Jan Agenda</vt:lpstr>
      <vt:lpstr>EC Roster - Vote Calculator</vt:lpstr>
      <vt:lpstr>'EC Telecon Tues 5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2021-09-17T20:41:06Z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