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907/"/>
    </mc:Choice>
  </mc:AlternateContent>
  <xr:revisionPtr revIDLastSave="6" documentId="8_{5415D487-98F8-4139-AC45-B5B79FE7D76F}" xr6:coauthVersionLast="47" xr6:coauthVersionMax="47" xr10:uidLastSave="{C30F7356-5617-4D43-A6E1-40A0B577276E}"/>
  <bookViews>
    <workbookView xWindow="3308" yWindow="3308" windowWidth="21600" windowHeight="11422" xr2:uid="{00000000-000D-0000-FFFF-FFFF00000000}"/>
  </bookViews>
  <sheets>
    <sheet name="EC Telecon Tues 7 Sep Agenda" sheetId="1" r:id="rId1"/>
    <sheet name="EC Roster - Vote Calculator" sheetId="2" r:id="rId2"/>
  </sheets>
  <definedNames>
    <definedName name="_xlnm.Print_Area" localSheetId="0">'EC Telecon Tues 7 Sep Agenda'!$A$1:$G$28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2" i="1" s="1"/>
  <c r="A21" i="1"/>
  <c r="F8" i="1"/>
  <c r="A27" i="1" l="1"/>
  <c r="A28" i="1"/>
  <c r="A25" i="1" l="1"/>
  <c r="A23" i="1"/>
  <c r="A20" i="1"/>
  <c r="A13" i="1"/>
  <c r="A14" i="1" s="1"/>
  <c r="A15" i="1" s="1"/>
  <c r="A16" i="1" s="1"/>
  <c r="A17" i="1" s="1"/>
  <c r="A18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0" i="1"/>
  <c r="F11" i="1" s="1"/>
  <c r="F16" i="1" l="1"/>
  <c r="F17" i="1" s="1"/>
  <c r="F18" i="1" l="1"/>
  <c r="F19" i="1" s="1"/>
  <c r="F20" i="1" s="1"/>
  <c r="F23" i="1" s="1"/>
  <c r="F24" i="1" s="1"/>
  <c r="F25" i="1" s="1"/>
  <c r="F26" i="1" s="1"/>
  <c r="F27" i="1" s="1"/>
</calcChain>
</file>

<file path=xl/sharedStrings.xml><?xml version="1.0" encoding="utf-8"?>
<sst xmlns="http://schemas.openxmlformats.org/spreadsheetml/2006/main" count="104" uniqueCount="80">
  <si>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</si>
  <si>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</si>
  <si>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</si>
  <si>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</si>
  <si>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</si>
  <si>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</si>
  <si>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</si>
  <si>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</si>
  <si>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</si>
  <si>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</si>
  <si>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</si>
  <si>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</si>
  <si>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</si>
  <si>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</si>
  <si>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</si>
  <si>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</si>
  <si>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</si>
  <si>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</si>
  <si>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</si>
  <si>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</si>
  <si>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</si>
  <si>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</si>
  <si>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</si>
  <si>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</si>
  <si>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</si>
  <si>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</si>
  <si>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</si>
  <si>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</si>
  <si>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</si>
  <si>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</si>
  <si>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</si>
  <si>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</si>
  <si>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</si>
  <si>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</si>
  <si>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</si>
  <si>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</si>
  <si>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</si>
  <si>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</si>
  <si>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</si>
  <si>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</si>
  <si>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</si>
  <si>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</si>
  <si>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</si>
  <si>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</si>
  <si>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</si>
  <si>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</si>
  <si>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</si>
  <si>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</si>
  <si>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</si>
  <si>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</si>
  <si>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</si>
  <si>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</si>
  <si>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</si>
  <si>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</si>
  <si>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</si>
  <si>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</si>
  <si>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</si>
  <si>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</si>
  <si>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</si>
  <si>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</si>
  <si>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</si>
  <si>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</si>
  <si>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</si>
  <si>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</si>
  <si>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</si>
  <si>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</si>
  <si>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</si>
  <si>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7 Sept 2021</t>
  </si>
  <si>
    <t>Future Venue Update (Nov 21 F2F Plenary Decision)</t>
  </si>
  <si>
    <r>
      <t xml:space="preserve">Approve the following minutes
</t>
    </r>
    <r>
      <rPr>
        <b/>
        <sz val="10"/>
        <color rgb="FF000000"/>
        <rFont val="Calibri"/>
        <family val="2"/>
      </rPr>
      <t>•</t>
    </r>
    <r>
      <rPr>
        <b/>
        <sz val="14"/>
        <color rgb="FF000000"/>
        <rFont val="Cambria"/>
        <family val="1"/>
      </rPr>
      <t xml:space="preserve"> </t>
    </r>
    <r>
      <rPr>
        <b/>
        <sz val="10"/>
        <color rgb="FF000000"/>
        <rFont val="Cambria"/>
        <family val="1"/>
      </rPr>
      <t xml:space="preserve">July 2021 Plenary 802 EC Opening Meeting - https://mentor.ieee.org/802-ec/dcn/21/ec-21-0101-00-00EC-july-2021-opening-meeting-minutes.pdf
</t>
    </r>
    <r>
      <rPr>
        <b/>
        <sz val="10"/>
        <color rgb="FF000000"/>
        <rFont val="Calibri"/>
        <family val="2"/>
      </rPr>
      <t>•</t>
    </r>
    <r>
      <rPr>
        <b/>
        <sz val="14"/>
        <color rgb="FF000000"/>
        <rFont val="Cambria"/>
        <family val="1"/>
      </rPr>
      <t xml:space="preserve"> </t>
    </r>
    <r>
      <rPr>
        <b/>
        <sz val="10"/>
        <color rgb="FF000000"/>
        <rFont val="Cambria"/>
        <family val="1"/>
      </rPr>
      <t xml:space="preserve">July 2021 Plenary 802 EC Closing Meeting - https://mentor.ieee.org/802-ec/dcn/21/ec-21-0102-00-00EC-july-2021-closing-meeting-minutes.pdf 
</t>
    </r>
  </si>
  <si>
    <t>Update - EC Action Item Summary
See https://mentor.ieee.org/802-ec/dcn/19/ec-19-0085-49-00EC-ec-action-items-ongoing.pdf</t>
  </si>
  <si>
    <t>Rules Suspension - Nov 2021 Plenary</t>
  </si>
  <si>
    <t>f</t>
  </si>
  <si>
    <t>Update - 802 Restructuring Ad hoc</t>
  </si>
  <si>
    <t>ME</t>
  </si>
  <si>
    <t>Parsons</t>
  </si>
  <si>
    <t>R3</t>
  </si>
  <si>
    <t>TO IEEE SA Ballot, IEEE P802.1Q-rev</t>
  </si>
  <si>
    <t xml:space="preserve">Glenn Parsons </t>
  </si>
  <si>
    <t>Pat Kinney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</si>
</sst>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sz val="10"/>
      <color rgb="FF000000"/>
      <name val="Calibri"/>
      <family val="2"/>
    </font>
    <font>
      <b/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 wrapText="1" indent="2"/>
    </xf>
    <xf numFmtId="2" fontId="10" fillId="0" borderId="1" xfId="0" applyNumberFormat="1" applyFont="1" applyBorder="1" applyAlignment="1">
      <alignment horizontal="left" vertical="top"/>
    </xf>
    <xf numFmtId="2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140" zoomScaleNormal="140" zoomScaleSheetLayoutView="110" workbookViewId="0">
      <selection activeCell="G22" sqref="G22"/>
    </sheetView>
  </sheetViews>
  <sheetFormatPr defaultColWidth="8.86328125" defaultRowHeight="12.75" x14ac:dyDescent="0.45"/>
  <cols>
    <col min="1" max="1" width="6.3320312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76</v>
      </c>
      <c r="B1" s="50"/>
      <c r="C1" s="51" t="s">
        <v>45</v>
      </c>
      <c r="D1" s="52"/>
      <c r="E1" s="53"/>
      <c r="F1" s="54"/>
    </row>
    <row r="2" spans="1:9" x14ac:dyDescent="0.45">
      <c r="A2" s="57"/>
      <c r="B2" s="112"/>
      <c r="C2" s="130" t="s">
        <v>67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 t="s">
        <v>72</v>
      </c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27" si="0">F8+TIME(0,E8,0)</f>
        <v>0.62847222222222221</v>
      </c>
      <c r="G9" s="142"/>
      <c r="H9" s="143"/>
      <c r="I9" s="143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63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102" customHeight="1" x14ac:dyDescent="0.45">
      <c r="A11" s="116">
        <f t="shared" si="1"/>
        <v>2.0199999999999996</v>
      </c>
      <c r="B11" s="117" t="s">
        <v>64</v>
      </c>
      <c r="C11" s="118" t="s">
        <v>69</v>
      </c>
      <c r="D11" s="119" t="s">
        <v>58</v>
      </c>
      <c r="E11" s="128">
        <v>0</v>
      </c>
      <c r="F11" s="120">
        <f t="shared" si="0"/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5">
      <c r="A14" s="126">
        <f t="shared" ref="A14:A18" si="2">A13+0.01</f>
        <v>3.01</v>
      </c>
      <c r="B14" s="79" t="s">
        <v>7</v>
      </c>
      <c r="C14" s="80" t="s">
        <v>68</v>
      </c>
      <c r="D14" s="80" t="s">
        <v>0</v>
      </c>
      <c r="E14" s="59">
        <v>30</v>
      </c>
      <c r="F14" s="106">
        <f t="shared" si="0"/>
        <v>0.63541666666666663</v>
      </c>
      <c r="G14" s="114"/>
    </row>
    <row r="15" spans="1:9" x14ac:dyDescent="0.45">
      <c r="A15" s="126">
        <f t="shared" si="2"/>
        <v>3.0199999999999996</v>
      </c>
      <c r="B15" s="79" t="s">
        <v>8</v>
      </c>
      <c r="C15" s="80" t="s">
        <v>65</v>
      </c>
      <c r="D15" s="80" t="s">
        <v>66</v>
      </c>
      <c r="E15" s="59">
        <v>10</v>
      </c>
      <c r="F15" s="106">
        <f t="shared" si="0"/>
        <v>0.65625</v>
      </c>
      <c r="G15" s="114"/>
    </row>
    <row r="16" spans="1:9" x14ac:dyDescent="0.45">
      <c r="A16" s="126">
        <f t="shared" si="2"/>
        <v>3.0299999999999994</v>
      </c>
      <c r="B16" s="79" t="s">
        <v>7</v>
      </c>
      <c r="C16" s="80" t="s">
        <v>71</v>
      </c>
      <c r="D16" s="80" t="s">
        <v>58</v>
      </c>
      <c r="E16" s="59">
        <v>10</v>
      </c>
      <c r="F16" s="106">
        <f t="shared" ref="F16:F19" si="3">F15+TIME(0,E15,0)</f>
        <v>0.66319444444444442</v>
      </c>
      <c r="G16" s="133"/>
    </row>
    <row r="17" spans="1:10" ht="38.25" x14ac:dyDescent="0.45">
      <c r="A17" s="126">
        <f t="shared" si="2"/>
        <v>3.0399999999999991</v>
      </c>
      <c r="B17" s="79" t="s">
        <v>60</v>
      </c>
      <c r="C17" s="80" t="s">
        <v>70</v>
      </c>
      <c r="D17" s="80" t="s">
        <v>58</v>
      </c>
      <c r="E17" s="59">
        <v>10</v>
      </c>
      <c r="F17" s="106">
        <f t="shared" si="3"/>
        <v>0.67013888888888884</v>
      </c>
    </row>
    <row r="18" spans="1:10" x14ac:dyDescent="0.45">
      <c r="A18" s="126">
        <f t="shared" si="2"/>
        <v>3.0499999999999989</v>
      </c>
      <c r="B18" s="79" t="s">
        <v>8</v>
      </c>
      <c r="C18" s="138" t="s">
        <v>73</v>
      </c>
      <c r="D18" s="138" t="s">
        <v>1</v>
      </c>
      <c r="E18" s="136">
        <v>10</v>
      </c>
      <c r="F18" s="106">
        <f t="shared" si="3"/>
        <v>0.67708333333333326</v>
      </c>
      <c r="G18" s="134"/>
    </row>
    <row r="19" spans="1:10" x14ac:dyDescent="0.45">
      <c r="A19" s="78"/>
      <c r="B19" s="79"/>
      <c r="C19" s="80"/>
      <c r="D19" s="80"/>
      <c r="E19" s="59"/>
      <c r="F19" s="106">
        <f t="shared" si="3"/>
        <v>0.68402777777777768</v>
      </c>
    </row>
    <row r="20" spans="1:10" x14ac:dyDescent="0.45">
      <c r="A20" s="115">
        <f>4</f>
        <v>4</v>
      </c>
      <c r="B20" s="79"/>
      <c r="C20" s="85" t="s">
        <v>61</v>
      </c>
      <c r="D20" s="80"/>
      <c r="E20" s="59"/>
      <c r="F20" s="106">
        <f t="shared" si="0"/>
        <v>0.68402777777777768</v>
      </c>
    </row>
    <row r="21" spans="1:10" s="135" customFormat="1" x14ac:dyDescent="0.45">
      <c r="A21" s="140">
        <f t="shared" ref="A21" si="4">A20+0.01</f>
        <v>4.01</v>
      </c>
      <c r="B21" s="137" t="s">
        <v>74</v>
      </c>
      <c r="C21" s="141" t="s">
        <v>77</v>
      </c>
      <c r="D21" s="138" t="s">
        <v>75</v>
      </c>
      <c r="E21" s="136">
        <v>3</v>
      </c>
      <c r="F21" s="106">
        <f t="shared" si="0"/>
        <v>0.68402777777777768</v>
      </c>
      <c r="G21" s="139"/>
    </row>
    <row r="22" spans="1:10" x14ac:dyDescent="0.45">
      <c r="A22" s="81"/>
      <c r="B22" s="79"/>
      <c r="C22" s="83"/>
      <c r="D22" s="80"/>
      <c r="E22" s="84"/>
      <c r="F22" s="106">
        <f t="shared" si="0"/>
        <v>0.68611111111111101</v>
      </c>
    </row>
    <row r="23" spans="1:10" s="90" customFormat="1" x14ac:dyDescent="0.45">
      <c r="A23" s="115">
        <f>5</f>
        <v>5</v>
      </c>
      <c r="B23" s="79"/>
      <c r="C23" s="82" t="s">
        <v>46</v>
      </c>
      <c r="D23" s="80"/>
      <c r="E23" s="59"/>
      <c r="F23" s="106">
        <f t="shared" si="0"/>
        <v>0.68611111111111101</v>
      </c>
      <c r="G23" s="88"/>
      <c r="H23" s="86"/>
      <c r="I23" s="88"/>
      <c r="J23" s="88"/>
    </row>
    <row r="24" spans="1:10" x14ac:dyDescent="0.45">
      <c r="A24" s="81"/>
      <c r="B24" s="79"/>
      <c r="C24" s="80"/>
      <c r="D24" s="80"/>
      <c r="E24" s="59"/>
      <c r="F24" s="106">
        <f t="shared" si="0"/>
        <v>0.68611111111111101</v>
      </c>
      <c r="G24" s="88"/>
      <c r="H24" s="88"/>
      <c r="I24" s="88"/>
      <c r="J24" s="88"/>
    </row>
    <row r="25" spans="1:10" x14ac:dyDescent="0.45">
      <c r="A25" s="115">
        <f>6</f>
        <v>6</v>
      </c>
      <c r="B25" s="79"/>
      <c r="C25" s="82" t="s">
        <v>62</v>
      </c>
      <c r="D25" s="80"/>
      <c r="E25" s="59"/>
      <c r="F25" s="106">
        <f t="shared" si="0"/>
        <v>0.68611111111111101</v>
      </c>
      <c r="G25" s="88"/>
      <c r="H25" s="88"/>
      <c r="I25" s="88"/>
      <c r="J25" s="88"/>
    </row>
    <row r="26" spans="1:10" x14ac:dyDescent="0.35">
      <c r="A26" s="78"/>
      <c r="B26" s="79"/>
      <c r="C26" s="91"/>
      <c r="D26" s="92"/>
      <c r="E26" s="93"/>
      <c r="F26" s="106">
        <f t="shared" si="0"/>
        <v>0.68611111111111101</v>
      </c>
      <c r="G26" s="88"/>
      <c r="H26" s="88"/>
      <c r="I26" s="88"/>
      <c r="J26" s="88"/>
    </row>
    <row r="27" spans="1:10" ht="25.5" x14ac:dyDescent="0.45">
      <c r="A27" s="115">
        <f>9</f>
        <v>9</v>
      </c>
      <c r="B27" s="79"/>
      <c r="C27" s="94" t="s">
        <v>31</v>
      </c>
      <c r="D27" s="80" t="s">
        <v>32</v>
      </c>
      <c r="E27" s="95">
        <v>5</v>
      </c>
      <c r="F27" s="106">
        <f t="shared" si="0"/>
        <v>0.68611111111111101</v>
      </c>
      <c r="G27" s="88"/>
      <c r="H27" s="88"/>
      <c r="I27" s="88"/>
      <c r="J27" s="88"/>
    </row>
    <row r="28" spans="1:10" ht="14.45" customHeight="1" thickBot="1" x14ac:dyDescent="0.5">
      <c r="A28" s="127">
        <f>10</f>
        <v>10</v>
      </c>
      <c r="B28" s="96" t="s">
        <v>7</v>
      </c>
      <c r="C28" s="97" t="s">
        <v>35</v>
      </c>
      <c r="D28" s="98" t="s">
        <v>1</v>
      </c>
      <c r="E28" s="99"/>
      <c r="F28" s="100">
        <v>0.70833333333333337</v>
      </c>
      <c r="G28" s="101"/>
      <c r="H28" s="88"/>
    </row>
    <row r="32" spans="1:10" x14ac:dyDescent="0.45">
      <c r="C32" s="103"/>
    </row>
    <row r="33" spans="3:3" x14ac:dyDescent="0.45">
      <c r="C33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13" sqref="D13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59</v>
      </c>
      <c r="F2" s="19"/>
      <c r="G2" s="21" t="s">
        <v>51</v>
      </c>
      <c r="H2" s="22" t="s">
        <v>49</v>
      </c>
      <c r="I2" s="23" t="s">
        <v>52</v>
      </c>
    </row>
    <row r="3" spans="1:9" x14ac:dyDescent="0.45">
      <c r="A3">
        <v>1</v>
      </c>
      <c r="B3" s="17" t="s">
        <v>13</v>
      </c>
      <c r="C3" s="18" t="s">
        <v>47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57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78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56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79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55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50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54</v>
      </c>
      <c r="C18" s="4" t="s">
        <v>53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48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Sep Agenda</vt:lpstr>
      <vt:lpstr>EC Roster - Vote Calculator</vt:lpstr>
      <vt:lpstr>'EC Telecon Tues 7 Sep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2021-09-07T12:59:11Z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