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EEE_Cover" sheetId="1" state="visible" r:id="rId2"/>
    <sheet name="LBxxx_template" sheetId="2" state="visible" r:id="rId3"/>
    <sheet name="Statistics" sheetId="3" state="visible" r:id="rId4"/>
  </sheets>
  <definedNames>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<sst xmlns="http://schemas.openxmlformats.org/spreadsheetml/2006/main" count="54" uniqueCount="53">
  <si>
    <t xml:space="preserve">July 2023</t>
  </si>
  <si>
    <t xml:space="preserve">15-23-0426-00-0mag</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</si>
  <si>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</si>
  <si>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</si>
  <si>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</si>
  <si>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</si>
  <si>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</si>
  <si>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</si>
  <si>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P802.15.XX</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</si>
  <si>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</si>
  <si>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</si>
  <si>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</si>
  <si>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</si>
  <si>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</si>
  <si>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</si>
  <si>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</si>
  <si>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</si>
  <si>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P802.15.XX</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</si>
  <si>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</si>
  <si>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</si>
  <si>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</si>
  <si>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</si>
  <si>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</si>
  <si>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</si>
  <si>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</si>
  <si>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</si>
  <si>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</si>
  <si>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</si>
  <si>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</si>
  <si>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</si>
  <si>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</si>
  <si>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</si>
  <si>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</si>
  <si>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</si>
  <si>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</si>
  <si>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</si>
  <si>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</si>
  <si>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</si>
  <si>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</si>
  <si>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</si>
  <si>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</si>
  <si>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</si>
  <si>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Disposition status</t>
  </si>
  <si>
    <t xml:space="preserve">Letter ballot</t>
  </si>
  <si>
    <t xml:space="preserve">Total</t>
  </si>
  <si>
    <t xml:space="preserve">Editorial</t>
  </si>
  <si>
    <t xml:space="preserve">Technical</t>
  </si>
  <si>
    <t xml:space="preserve">General</t>
  </si>
  <si>
    <t xml:space="preserve">Unknown</t>
  </si>
  <si>
    <t xml:space="preserve">Accepted</t>
  </si>
  <si>
    <t xml:space="preserve">Revised</t>
  </si>
  <si>
    <t xml:space="preserve">Rejected</t>
  </si>
  <si>
    <t xml:space="preserve">Unresolved</t>
  </si>
</sst>
</file>

<file path=xl/styles.xml><?xml version="1.0" encoding="utf-8"?>
<styleSheet xmlns="http://schemas.openxmlformats.org/spreadsheetml/2006/main">
  <numFmts count="5">
    <numFmt numFmtId="164" formatCode="General"/>
    <numFmt numFmtId="165" formatCode="@"/>
    <numFmt numFmtId="166" formatCode="dddd&quot;, &quot;mmmm\ dd&quot;, &quot;yyyy"/>
    <numFmt numFmtId="167" formatCode="m/d/yyyy"/>
    <numFmt numFmtId="168"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68" fontId="14" fillId="0" borderId="4" xfId="0" applyFont="true" applyBorder="true" applyAlignment="true" applyProtection="true">
      <alignment horizontal="center" vertical="bottom" textRotation="0" wrapText="false" indent="0" shrinkToFit="false"/>
      <protection locked="true" hidden="false"/>
    </xf>
    <xf numFmtId="164" fontId="14" fillId="4" borderId="4" xfId="0" applyFont="true" applyBorder="true" applyAlignment="true" applyProtection="true">
      <alignment horizontal="general" vertical="bottom" textRotation="0" wrapText="false" indent="0" shrinkToFit="false"/>
      <protection locked="true" hidden="false"/>
    </xf>
    <xf numFmtId="168" fontId="14"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6">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217800</xdr:colOff>
      <xdr:row>22</xdr:row>
      <xdr:rowOff>130680</xdr:rowOff>
    </xdr:to>
    <xdr:sp>
      <xdr:nvSpPr>
        <xdr:cNvPr id="0" name="Text Frame 1"/>
        <xdr:cNvSpPr/>
      </xdr:nvSpPr>
      <xdr:spPr>
        <a:xfrm>
          <a:off x="372600" y="2873880"/>
          <a:ext cx="2059560" cy="131652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4" activeCellId="0" sqref="D14"/>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45129</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33"/>
      <c r="C2" s="33"/>
      <c r="D2" s="34" t="s">
        <v>34</v>
      </c>
      <c r="E2" s="34"/>
      <c r="F2" s="34"/>
      <c r="G2" s="34"/>
      <c r="H2" s="34" t="s">
        <v>42</v>
      </c>
      <c r="I2" s="34"/>
      <c r="J2" s="34"/>
      <c r="K2" s="34"/>
    </row>
    <row r="3" customFormat="false" ht="15" hidden="false" customHeight="false" outlineLevel="0" collapsed="false">
      <c r="B3" s="35" t="s">
        <v>43</v>
      </c>
      <c r="C3" s="36" t="s">
        <v>44</v>
      </c>
      <c r="D3" s="36" t="s">
        <v>45</v>
      </c>
      <c r="E3" s="36" t="s">
        <v>46</v>
      </c>
      <c r="F3" s="36" t="s">
        <v>47</v>
      </c>
      <c r="G3" s="36" t="s">
        <v>48</v>
      </c>
      <c r="H3" s="36" t="s">
        <v>49</v>
      </c>
      <c r="I3" s="36" t="s">
        <v>50</v>
      </c>
      <c r="J3" s="36" t="s">
        <v>51</v>
      </c>
      <c r="K3" s="36" t="s">
        <v>52</v>
      </c>
    </row>
    <row r="4" customFormat="false" ht="15" hidden="false" customHeight="false" outlineLevel="0" collapsed="false">
      <c r="B4" s="37"/>
      <c r="C4" s="38" t="str">
        <f aca="true">IF($B4="","",COUNTIF(INDIRECT(CONCATENATE($B4,"!",IF(INDIRECT(CONCATENATE($B4, "!I", IF(INDIRECT(CONCATENATE($B4, "!A1"))="Comment ID", 1,2)))="Category", "G","H"),IF(INDIRECT(CONCATENATE($B4, "!A1"))="Comment ID", 2,3),":",IF(INDIRECT(CONCATENATE($B4, "!I", IF(INDIRECT(CONCATENATE($B4, "!A1"))="Comment ID", 1,2)))="Category", "G","H"),"99999")), "&lt;&gt;"))</f>
        <v/>
      </c>
      <c r="D4" s="38" t="str">
        <f aca="true">IF($B4="","",COUNTIF(INDIRECT(CONCATENATE($B4,"!",IF(INDIRECT(CONCATENATE($B4, "!I", IF(INDIRECT(CONCATENATE($B4, "!A1"))="Comment ID", 1,2)))="Category", "I","J"),IF(INDIRECT(CONCATENATE($B4, "!A1"))="Comment ID", 2,3),":",IF(INDIRECT(CONCATENATE($B4, "!I", IF(INDIRECT(CONCATENATE($B4, "!A1"))="Comment ID", 1,2)))="Category", "I","J"),"99999")), "Editorial"))</f>
        <v/>
      </c>
      <c r="E4" s="38" t="str">
        <f aca="true">IF($B4="","",COUNTIF(INDIRECT(CONCATENATE($B4,"!",IF(INDIRECT(CONCATENATE($B4, "!I", IF(INDIRECT(CONCATENATE($B4, "!A1"))="Comment ID", 1,2)))="Category", "I","J"),IF(INDIRECT(CONCATENATE($B4, "!A1"))="Comment ID", 2,3),":",IF(INDIRECT(CONCATENATE($B4, "!I", IF(INDIRECT(CONCATENATE($B4, "!A1"))="Comment ID", 1,2)))="Category", "I","J"),"99999")), "Technical"))</f>
        <v/>
      </c>
      <c r="F4" s="38" t="str">
        <f aca="true">IF($B4="","",COUNTIF(INDIRECT(CONCATENATE($B4,"!",IF(INDIRECT(CONCATENATE($B4, "!I", IF(INDIRECT(CONCATENATE($B4, "!A1"))="Comment ID", 1,2)))="Category", "I","J"),IF(INDIRECT(CONCATENATE($B4, "!A1"))="Comment ID", 2,3),":",IF(INDIRECT(CONCATENATE($B4, "!I", IF(INDIRECT(CONCATENATE($B4, "!A1"))="Comment ID", 1,2)))="Category", "I","J"),"99999")), "General"))</f>
        <v/>
      </c>
      <c r="G4" s="38" t="str">
        <f aca="false">IF($B4="","",C4-SUM(D4:F4))</f>
        <v/>
      </c>
      <c r="H4" s="38" t="str">
        <f aca="true">IF($B4="","",COUNTIF(INDIRECT(CONCATENATE($B4,"!",IF(INDIRECT(CONCATENATE($B4, "!I", IF(INDIRECT(CONCATENATE($B4, "!A1"))="Comment ID", 1,2)))="Category", "K","L"),IF(INDIRECT(CONCATENATE($B4, "!A1"))="Comment ID", 2,3),":",IF(INDIRECT(CONCATENATE($B4, "!I", IF(INDIRECT(CONCATENATE($B4, "!A1"))="Comment ID", 1,2)))="Category", "K","L"),"99999")), "Accepted"))</f>
        <v/>
      </c>
      <c r="I4" s="38" t="str">
        <f aca="true">IF($B4="","",COUNTIF(INDIRECT(CONCATENATE($B4,"!",IF(INDIRECT(CONCATENATE($B4, "!I", IF(INDIRECT(CONCATENATE($B4, "!A1"))="Comment ID", 1,2)))="Category", "K","L"),IF(INDIRECT(CONCATENATE($B4, "!A1"))="Comment ID", 2,3),":",IF(INDIRECT(CONCATENATE($B4, "!I", IF(INDIRECT(CONCATENATE($B4, "!A1"))="Comment ID", 1,2)))="Category", "K","L"),"99999")), "Revised"))</f>
        <v/>
      </c>
      <c r="J4" s="38" t="str">
        <f aca="true">IF($B4="","",COUNTIF(INDIRECT(CONCATENATE($B4,"!",IF(INDIRECT(CONCATENATE($B4, "!I", IF(INDIRECT(CONCATENATE($B4, "!A1"))="Comment ID", 1,2)))="Category", "K","L"),IF(INDIRECT(CONCATENATE($B4, "!A1"))="Comment ID", 2,3),":",IF(INDIRECT(CONCATENATE($B4, "!I", IF(INDIRECT(CONCATENATE($B4, "!A1"))="Comment ID", 1,2)))="Category", "K","L"),"99999")), "Rejected"))</f>
        <v/>
      </c>
      <c r="K4" s="38" t="str">
        <f aca="false">IF($B4="","",C4-SUM(H4:J4))</f>
        <v/>
      </c>
      <c r="O4" s="18"/>
    </row>
    <row r="5" customFormat="false" ht="15" hidden="false" customHeight="false" outlineLevel="0" collapsed="false">
      <c r="B5" s="39"/>
      <c r="C5" s="40" t="str">
        <f aca="true">IF($B5="","",COUNTIF(INDIRECT(CONCATENATE($B5,"!",IF(INDIRECT(CONCATENATE($B5, "!I", IF(INDIRECT(CONCATENATE($B5, "!A1"))="Comment ID", 1,2)))="Category", "G","H"),IF(INDIRECT(CONCATENATE($B5, "!A1"))="Comment ID", 2,3),":",IF(INDIRECT(CONCATENATE($B5, "!I", IF(INDIRECT(CONCATENATE($B5, "!A1"))="Comment ID", 1,2)))="Category", "G","H"),"99999")), "&lt;&gt;"))</f>
        <v/>
      </c>
      <c r="D5" s="40" t="str">
        <f aca="true">IF($B5="","",COUNTIF(INDIRECT(CONCATENATE($B5,"!",IF(INDIRECT(CONCATENATE($B5, "!I", IF(INDIRECT(CONCATENATE($B5, "!A1"))="Comment ID", 1,2)))="Category", "I","J"),IF(INDIRECT(CONCATENATE($B5, "!A1"))="Comment ID", 2,3),":",IF(INDIRECT(CONCATENATE($B5, "!I", IF(INDIRECT(CONCATENATE($B5, "!A1"))="Comment ID", 1,2)))="Category", "I","J"),"99999")), "Editorial"))</f>
        <v/>
      </c>
      <c r="E5" s="40" t="str">
        <f aca="true">IF($B5="","",COUNTIF(INDIRECT(CONCATENATE($B5,"!",IF(INDIRECT(CONCATENATE($B5, "!I", IF(INDIRECT(CONCATENATE($B5, "!A1"))="Comment ID", 1,2)))="Category", "I","J"),IF(INDIRECT(CONCATENATE($B5, "!A1"))="Comment ID", 2,3),":",IF(INDIRECT(CONCATENATE($B5, "!I", IF(INDIRECT(CONCATENATE($B5, "!A1"))="Comment ID", 1,2)))="Category", "I","J"),"99999")), "Technical"))</f>
        <v/>
      </c>
      <c r="F5" s="40" t="str">
        <f aca="true">IF($B5="","",COUNTIF(INDIRECT(CONCATENATE($B5,"!",IF(INDIRECT(CONCATENATE($B5, "!I", IF(INDIRECT(CONCATENATE($B5, "!A1"))="Comment ID", 1,2)))="Category", "I","J"),IF(INDIRECT(CONCATENATE($B5, "!A1"))="Comment ID", 2,3),":",IF(INDIRECT(CONCATENATE($B5, "!I", IF(INDIRECT(CONCATENATE($B5, "!A1"))="Comment ID", 1,2)))="Category", "I","J"),"99999")), "General"))</f>
        <v/>
      </c>
      <c r="G5" s="40" t="str">
        <f aca="false">IF($B5="","",C5-SUM(D5:F5))</f>
        <v/>
      </c>
      <c r="H5" s="40" t="str">
        <f aca="true">IF($B5="","",COUNTIF(INDIRECT(CONCATENATE($B5,"!",IF(INDIRECT(CONCATENATE($B5, "!I", IF(INDIRECT(CONCATENATE($B5, "!A1"))="Comment ID", 1,2)))="Category", "K","L"),IF(INDIRECT(CONCATENATE($B5, "!A1"))="Comment ID", 2,3),":",IF(INDIRECT(CONCATENATE($B5, "!I", IF(INDIRECT(CONCATENATE($B5, "!A1"))="Comment ID", 1,2)))="Category", "K","L"),"99999")), "Accepted"))</f>
        <v/>
      </c>
      <c r="I5" s="40" t="str">
        <f aca="true">IF($B5="","",COUNTIF(INDIRECT(CONCATENATE($B5,"!",IF(INDIRECT(CONCATENATE($B5, "!I", IF(INDIRECT(CONCATENATE($B5, "!A1"))="Comment ID", 1,2)))="Category", "K","L"),IF(INDIRECT(CONCATENATE($B5, "!A1"))="Comment ID", 2,3),":",IF(INDIRECT(CONCATENATE($B5, "!I", IF(INDIRECT(CONCATENATE($B5, "!A1"))="Comment ID", 1,2)))="Category", "K","L"),"99999")), "Revised"))</f>
        <v/>
      </c>
      <c r="J5" s="40" t="str">
        <f aca="true">IF($B5="","",COUNTIF(INDIRECT(CONCATENATE($B5,"!",IF(INDIRECT(CONCATENATE($B5, "!I", IF(INDIRECT(CONCATENATE($B5, "!A1"))="Comment ID", 1,2)))="Category", "K","L"),IF(INDIRECT(CONCATENATE($B5, "!A1"))="Comment ID", 2,3),":",IF(INDIRECT(CONCATENATE($B5, "!I", IF(INDIRECT(CONCATENATE($B5, "!A1"))="Comment ID", 1,2)))="Category", "K","L"),"99999")), "Rejected"))</f>
        <v/>
      </c>
      <c r="K5" s="40" t="str">
        <f aca="false">IF($B5="","",C5-SUM(H5:J5))</f>
        <v/>
      </c>
    </row>
    <row r="6" customFormat="false" ht="15" hidden="false" customHeight="false" outlineLevel="0" collapsed="false">
      <c r="B6" s="37"/>
      <c r="C6" s="38" t="str">
        <f aca="true">IF($B6="","",COUNTIF(INDIRECT(CONCATENATE($B6,"!",IF(INDIRECT(CONCATENATE($B6, "!I", IF(INDIRECT(CONCATENATE($B6, "!A1"))="Comment ID", 1,2)))="Category", "G","H"),IF(INDIRECT(CONCATENATE($B6, "!A1"))="Comment ID", 2,3),":",IF(INDIRECT(CONCATENATE($B6, "!I", IF(INDIRECT(CONCATENATE($B6, "!A1"))="Comment ID", 1,2)))="Category", "G","H"),"99999")), "&lt;&gt;"))</f>
        <v/>
      </c>
      <c r="D6" s="38" t="str">
        <f aca="true">IF($B6="","",COUNTIF(INDIRECT(CONCATENATE($B6,"!",IF(INDIRECT(CONCATENATE($B6, "!I", IF(INDIRECT(CONCATENATE($B6, "!A1"))="Comment ID", 1,2)))="Category", "I","J"),IF(INDIRECT(CONCATENATE($B6, "!A1"))="Comment ID", 2,3),":",IF(INDIRECT(CONCATENATE($B6, "!I", IF(INDIRECT(CONCATENATE($B6, "!A1"))="Comment ID", 1,2)))="Category", "I","J"),"99999")), "Editorial"))</f>
        <v/>
      </c>
      <c r="E6" s="38" t="str">
        <f aca="true">IF($B6="","",COUNTIF(INDIRECT(CONCATENATE($B6,"!",IF(INDIRECT(CONCATENATE($B6, "!I", IF(INDIRECT(CONCATENATE($B6, "!A1"))="Comment ID", 1,2)))="Category", "I","J"),IF(INDIRECT(CONCATENATE($B6, "!A1"))="Comment ID", 2,3),":",IF(INDIRECT(CONCATENATE($B6, "!I", IF(INDIRECT(CONCATENATE($B6, "!A1"))="Comment ID", 1,2)))="Category", "I","J"),"99999")), "Technical"))</f>
        <v/>
      </c>
      <c r="F6" s="38" t="str">
        <f aca="true">IF($B6="","",COUNTIF(INDIRECT(CONCATENATE($B6,"!",IF(INDIRECT(CONCATENATE($B6, "!I", IF(INDIRECT(CONCATENATE($B6, "!A1"))="Comment ID", 1,2)))="Category", "I","J"),IF(INDIRECT(CONCATENATE($B6, "!A1"))="Comment ID", 2,3),":",IF(INDIRECT(CONCATENATE($B6, "!I", IF(INDIRECT(CONCATENATE($B6, "!A1"))="Comment ID", 1,2)))="Category", "I","J"),"99999")), "General"))</f>
        <v/>
      </c>
      <c r="G6" s="38" t="str">
        <f aca="false">IF($B6="","",C6-SUM(D6:F6))</f>
        <v/>
      </c>
      <c r="H6" s="38" t="str">
        <f aca="true">IF($B6="","",COUNTIF(INDIRECT(CONCATENATE($B6,"!",IF(INDIRECT(CONCATENATE($B6, "!I", IF(INDIRECT(CONCATENATE($B6, "!A1"))="Comment ID", 1,2)))="Category", "K","L"),IF(INDIRECT(CONCATENATE($B6, "!A1"))="Comment ID", 2,3),":",IF(INDIRECT(CONCATENATE($B6, "!I", IF(INDIRECT(CONCATENATE($B6, "!A1"))="Comment ID", 1,2)))="Category", "K","L"),"99999")), "Accepted"))</f>
        <v/>
      </c>
      <c r="I6" s="38" t="str">
        <f aca="true">IF($B6="","",COUNTIF(INDIRECT(CONCATENATE($B6,"!",IF(INDIRECT(CONCATENATE($B6, "!I", IF(INDIRECT(CONCATENATE($B6, "!A1"))="Comment ID", 1,2)))="Category", "K","L"),IF(INDIRECT(CONCATENATE($B6, "!A1"))="Comment ID", 2,3),":",IF(INDIRECT(CONCATENATE($B6, "!I", IF(INDIRECT(CONCATENATE($B6, "!A1"))="Comment ID", 1,2)))="Category", "K","L"),"99999")), "Revised"))</f>
        <v/>
      </c>
      <c r="J6" s="38" t="str">
        <f aca="true">IF($B6="","",COUNTIF(INDIRECT(CONCATENATE($B6,"!",IF(INDIRECT(CONCATENATE($B6, "!I", IF(INDIRECT(CONCATENATE($B6, "!A1"))="Comment ID", 1,2)))="Category", "K","L"),IF(INDIRECT(CONCATENATE($B6, "!A1"))="Comment ID", 2,3),":",IF(INDIRECT(CONCATENATE($B6, "!I", IF(INDIRECT(CONCATENATE($B6, "!A1"))="Comment ID", 1,2)))="Category", "K","L"),"99999")), "Rejected"))</f>
        <v/>
      </c>
      <c r="K6" s="38" t="str">
        <f aca="false">IF($B6="","",C6-SUM(H6:J6))</f>
        <v/>
      </c>
    </row>
    <row r="7" customFormat="false" ht="15" hidden="false" customHeight="false" outlineLevel="0" collapsed="false">
      <c r="B7" s="39"/>
      <c r="C7" s="40" t="str">
        <f aca="true">IF($B7="","",COUNTIF(INDIRECT(CONCATENATE($B7,"!",IF(INDIRECT(CONCATENATE($B7, "!I", IF(INDIRECT(CONCATENATE($B7, "!A1"))="Comment ID", 1,2)))="Category", "G","H"),IF(INDIRECT(CONCATENATE($B7, "!A1"))="Comment ID", 2,3),":",IF(INDIRECT(CONCATENATE($B7, "!I", IF(INDIRECT(CONCATENATE($B7, "!A1"))="Comment ID", 1,2)))="Category", "G","H"),"99999")), "&lt;&gt;"))</f>
        <v/>
      </c>
      <c r="D7" s="40" t="str">
        <f aca="true">IF($B7="","",COUNTIF(INDIRECT(CONCATENATE($B7,"!",IF(INDIRECT(CONCATENATE($B7, "!I", IF(INDIRECT(CONCATENATE($B7, "!A1"))="Comment ID", 1,2)))="Category", "I","J"),IF(INDIRECT(CONCATENATE($B7, "!A1"))="Comment ID", 2,3),":",IF(INDIRECT(CONCATENATE($B7, "!I", IF(INDIRECT(CONCATENATE($B7, "!A1"))="Comment ID", 1,2)))="Category", "I","J"),"99999")), "Editorial"))</f>
        <v/>
      </c>
      <c r="E7" s="40" t="str">
        <f aca="true">IF($B7="","",COUNTIF(INDIRECT(CONCATENATE($B7,"!",IF(INDIRECT(CONCATENATE($B7, "!I", IF(INDIRECT(CONCATENATE($B7, "!A1"))="Comment ID", 1,2)))="Category", "I","J"),IF(INDIRECT(CONCATENATE($B7, "!A1"))="Comment ID", 2,3),":",IF(INDIRECT(CONCATENATE($B7, "!I", IF(INDIRECT(CONCATENATE($B7, "!A1"))="Comment ID", 1,2)))="Category", "I","J"),"99999")), "Technical"))</f>
        <v/>
      </c>
      <c r="F7" s="40" t="str">
        <f aca="true">IF($B7="","",COUNTIF(INDIRECT(CONCATENATE($B7,"!",IF(INDIRECT(CONCATENATE($B7, "!I", IF(INDIRECT(CONCATENATE($B7, "!A1"))="Comment ID", 1,2)))="Category", "I","J"),IF(INDIRECT(CONCATENATE($B7, "!A1"))="Comment ID", 2,3),":",IF(INDIRECT(CONCATENATE($B7, "!I", IF(INDIRECT(CONCATENATE($B7, "!A1"))="Comment ID", 1,2)))="Category", "I","J"),"99999")), "General"))</f>
        <v/>
      </c>
      <c r="G7" s="40" t="str">
        <f aca="false">IF($B7="","",C7-SUM(D7:F7))</f>
        <v/>
      </c>
      <c r="H7" s="40" t="str">
        <f aca="true">IF($B7="","",COUNTIF(INDIRECT(CONCATENATE($B7,"!",IF(INDIRECT(CONCATENATE($B7, "!I", IF(INDIRECT(CONCATENATE($B7, "!A1"))="Comment ID", 1,2)))="Category", "K","L"),IF(INDIRECT(CONCATENATE($B7, "!A1"))="Comment ID", 2,3),":",IF(INDIRECT(CONCATENATE($B7, "!I", IF(INDIRECT(CONCATENATE($B7, "!A1"))="Comment ID", 1,2)))="Category", "K","L"),"99999")), "Accepted"))</f>
        <v/>
      </c>
      <c r="I7" s="40" t="str">
        <f aca="true">IF($B7="","",COUNTIF(INDIRECT(CONCATENATE($B7,"!",IF(INDIRECT(CONCATENATE($B7, "!I", IF(INDIRECT(CONCATENATE($B7, "!A1"))="Comment ID", 1,2)))="Category", "K","L"),IF(INDIRECT(CONCATENATE($B7, "!A1"))="Comment ID", 2,3),":",IF(INDIRECT(CONCATENATE($B7, "!I", IF(INDIRECT(CONCATENATE($B7, "!A1"))="Comment ID", 1,2)))="Category", "K","L"),"99999")), "Revised"))</f>
        <v/>
      </c>
      <c r="J7" s="40" t="str">
        <f aca="true">IF($B7="","",COUNTIF(INDIRECT(CONCATENATE($B7,"!",IF(INDIRECT(CONCATENATE($B7, "!I", IF(INDIRECT(CONCATENATE($B7, "!A1"))="Comment ID", 1,2)))="Category", "K","L"),IF(INDIRECT(CONCATENATE($B7, "!A1"))="Comment ID", 2,3),":",IF(INDIRECT(CONCATENATE($B7, "!I", IF(INDIRECT(CONCATENATE($B7, "!A1"))="Comment ID", 1,2)))="Category", "K","L"),"99999")), "Rejected"))</f>
        <v/>
      </c>
      <c r="K7" s="40" t="str">
        <f aca="false">IF($B7="","",C7-SUM(H7:J7))</f>
        <v/>
      </c>
    </row>
    <row r="8" customFormat="false" ht="15" hidden="false" customHeight="false" outlineLevel="0" collapsed="false">
      <c r="B8" s="37"/>
      <c r="C8" s="38" t="str">
        <f aca="true">IF($B8="","",COUNTIF(INDIRECT(CONCATENATE($B8,"!",IF(INDIRECT(CONCATENATE($B8, "!I", IF(INDIRECT(CONCATENATE($B8, "!A1"))="Comment ID", 1,2)))="Category", "G","H"),IF(INDIRECT(CONCATENATE($B8, "!A1"))="Comment ID", 2,3),":",IF(INDIRECT(CONCATENATE($B8, "!I", IF(INDIRECT(CONCATENATE($B8, "!A1"))="Comment ID", 1,2)))="Category", "G","H"),"99999")), "&lt;&gt;"))</f>
        <v/>
      </c>
      <c r="D8" s="38" t="str">
        <f aca="true">IF($B8="","",COUNTIF(INDIRECT(CONCATENATE($B8,"!",IF(INDIRECT(CONCATENATE($B8, "!I", IF(INDIRECT(CONCATENATE($B8, "!A1"))="Comment ID", 1,2)))="Category", "I","J"),IF(INDIRECT(CONCATENATE($B8, "!A1"))="Comment ID", 2,3),":",IF(INDIRECT(CONCATENATE($B8, "!I", IF(INDIRECT(CONCATENATE($B8, "!A1"))="Comment ID", 1,2)))="Category", "I","J"),"99999")), "Editorial"))</f>
        <v/>
      </c>
      <c r="E8" s="38" t="str">
        <f aca="true">IF($B8="","",COUNTIF(INDIRECT(CONCATENATE($B8,"!",IF(INDIRECT(CONCATENATE($B8, "!I", IF(INDIRECT(CONCATENATE($B8, "!A1"))="Comment ID", 1,2)))="Category", "I","J"),IF(INDIRECT(CONCATENATE($B8, "!A1"))="Comment ID", 2,3),":",IF(INDIRECT(CONCATENATE($B8, "!I", IF(INDIRECT(CONCATENATE($B8, "!A1"))="Comment ID", 1,2)))="Category", "I","J"),"99999")), "Technical"))</f>
        <v/>
      </c>
      <c r="F8" s="38" t="str">
        <f aca="true">IF($B8="","",COUNTIF(INDIRECT(CONCATENATE($B8,"!",IF(INDIRECT(CONCATENATE($B8, "!I", IF(INDIRECT(CONCATENATE($B8, "!A1"))="Comment ID", 1,2)))="Category", "I","J"),IF(INDIRECT(CONCATENATE($B8, "!A1"))="Comment ID", 2,3),":",IF(INDIRECT(CONCATENATE($B8, "!I", IF(INDIRECT(CONCATENATE($B8, "!A1"))="Comment ID", 1,2)))="Category", "I","J"),"99999")), "General"))</f>
        <v/>
      </c>
      <c r="G8" s="38" t="str">
        <f aca="false">IF($B8="","",C8-SUM(D8:F8))</f>
        <v/>
      </c>
      <c r="H8" s="38" t="str">
        <f aca="true">IF($B8="","",COUNTIF(INDIRECT(CONCATENATE($B8,"!",IF(INDIRECT(CONCATENATE($B8, "!I", IF(INDIRECT(CONCATENATE($B8, "!A1"))="Comment ID", 1,2)))="Category", "K","L"),IF(INDIRECT(CONCATENATE($B8, "!A1"))="Comment ID", 2,3),":",IF(INDIRECT(CONCATENATE($B8, "!I", IF(INDIRECT(CONCATENATE($B8, "!A1"))="Comment ID", 1,2)))="Category", "K","L"),"99999")), "Accepted"))</f>
        <v/>
      </c>
      <c r="I8" s="38" t="str">
        <f aca="true">IF($B8="","",COUNTIF(INDIRECT(CONCATENATE($B8,"!",IF(INDIRECT(CONCATENATE($B8, "!I", IF(INDIRECT(CONCATENATE($B8, "!A1"))="Comment ID", 1,2)))="Category", "K","L"),IF(INDIRECT(CONCATENATE($B8, "!A1"))="Comment ID", 2,3),":",IF(INDIRECT(CONCATENATE($B8, "!I", IF(INDIRECT(CONCATENATE($B8, "!A1"))="Comment ID", 1,2)))="Category", "K","L"),"99999")), "Revised"))</f>
        <v/>
      </c>
      <c r="J8" s="38" t="str">
        <f aca="true">IF($B8="","",COUNTIF(INDIRECT(CONCATENATE($B8,"!",IF(INDIRECT(CONCATENATE($B8, "!I", IF(INDIRECT(CONCATENATE($B8, "!A1"))="Comment ID", 1,2)))="Category", "K","L"),IF(INDIRECT(CONCATENATE($B8, "!A1"))="Comment ID", 2,3),":",IF(INDIRECT(CONCATENATE($B8, "!I", IF(INDIRECT(CONCATENATE($B8, "!A1"))="Comment ID", 1,2)))="Category", "K","L"),"99999")), "Rejected"))</f>
        <v/>
      </c>
      <c r="K8" s="38" t="str">
        <f aca="false">IF($B8="","",C8-SUM(H8:J8))</f>
        <v/>
      </c>
    </row>
    <row r="9" customFormat="false" ht="15" hidden="false" customHeight="false" outlineLevel="0" collapsed="false">
      <c r="B9" s="39"/>
      <c r="C9" s="40" t="str">
        <f aca="true">IF($B9="","",COUNTIF(INDIRECT(CONCATENATE($B9,"!",IF(INDIRECT(CONCATENATE($B9, "!I", IF(INDIRECT(CONCATENATE($B9, "!A1"))="Comment ID", 1,2)))="Category", "G","H"),IF(INDIRECT(CONCATENATE($B9, "!A1"))="Comment ID", 2,3),":",IF(INDIRECT(CONCATENATE($B9, "!I", IF(INDIRECT(CONCATENATE($B9, "!A1"))="Comment ID", 1,2)))="Category", "G","H"),"99999")), "&lt;&gt;"))</f>
        <v/>
      </c>
      <c r="D9" s="40" t="str">
        <f aca="true">IF($B9="","",COUNTIF(INDIRECT(CONCATENATE($B9,"!",IF(INDIRECT(CONCATENATE($B9, "!I", IF(INDIRECT(CONCATENATE($B9, "!A1"))="Comment ID", 1,2)))="Category", "I","J"),IF(INDIRECT(CONCATENATE($B9, "!A1"))="Comment ID", 2,3),":",IF(INDIRECT(CONCATENATE($B9, "!I", IF(INDIRECT(CONCATENATE($B9, "!A1"))="Comment ID", 1,2)))="Category", "I","J"),"99999")), "Editorial"))</f>
        <v/>
      </c>
      <c r="E9" s="40" t="str">
        <f aca="true">IF($B9="","",COUNTIF(INDIRECT(CONCATENATE($B9,"!",IF(INDIRECT(CONCATENATE($B9, "!I", IF(INDIRECT(CONCATENATE($B9, "!A1"))="Comment ID", 1,2)))="Category", "I","J"),IF(INDIRECT(CONCATENATE($B9, "!A1"))="Comment ID", 2,3),":",IF(INDIRECT(CONCATENATE($B9, "!I", IF(INDIRECT(CONCATENATE($B9, "!A1"))="Comment ID", 1,2)))="Category", "I","J"),"99999")), "Technical"))</f>
        <v/>
      </c>
      <c r="F9" s="40" t="str">
        <f aca="true">IF($B9="","",COUNTIF(INDIRECT(CONCATENATE($B9,"!",IF(INDIRECT(CONCATENATE($B9, "!I", IF(INDIRECT(CONCATENATE($B9, "!A1"))="Comment ID", 1,2)))="Category", "I","J"),IF(INDIRECT(CONCATENATE($B9, "!A1"))="Comment ID", 2,3),":",IF(INDIRECT(CONCATENATE($B9, "!I", IF(INDIRECT(CONCATENATE($B9, "!A1"))="Comment ID", 1,2)))="Category", "I","J"),"99999")), "General"))</f>
        <v/>
      </c>
      <c r="G9" s="40" t="str">
        <f aca="false">IF($B9="","",C9-SUM(D9:F9))</f>
        <v/>
      </c>
      <c r="H9" s="40" t="str">
        <f aca="true">IF($B9="","",COUNTIF(INDIRECT(CONCATENATE($B9,"!",IF(INDIRECT(CONCATENATE($B9, "!I", IF(INDIRECT(CONCATENATE($B9, "!A1"))="Comment ID", 1,2)))="Category", "K","L"),IF(INDIRECT(CONCATENATE($B9, "!A1"))="Comment ID", 2,3),":",IF(INDIRECT(CONCATENATE($B9, "!I", IF(INDIRECT(CONCATENATE($B9, "!A1"))="Comment ID", 1,2)))="Category", "K","L"),"99999")), "Accepted"))</f>
        <v/>
      </c>
      <c r="I9" s="40" t="str">
        <f aca="true">IF($B9="","",COUNTIF(INDIRECT(CONCATENATE($B9,"!",IF(INDIRECT(CONCATENATE($B9, "!I", IF(INDIRECT(CONCATENATE($B9, "!A1"))="Comment ID", 1,2)))="Category", "K","L"),IF(INDIRECT(CONCATENATE($B9, "!A1"))="Comment ID", 2,3),":",IF(INDIRECT(CONCATENATE($B9, "!I", IF(INDIRECT(CONCATENATE($B9, "!A1"))="Comment ID", 1,2)))="Category", "K","L"),"99999")), "Revised"))</f>
        <v/>
      </c>
      <c r="J9" s="40" t="str">
        <f aca="true">IF($B9="","",COUNTIF(INDIRECT(CONCATENATE($B9,"!",IF(INDIRECT(CONCATENATE($B9, "!I", IF(INDIRECT(CONCATENATE($B9, "!A1"))="Comment ID", 1,2)))="Category", "K","L"),IF(INDIRECT(CONCATENATE($B9, "!A1"))="Comment ID", 2,3),":",IF(INDIRECT(CONCATENATE($B9, "!I", IF(INDIRECT(CONCATENATE($B9, "!A1"))="Comment ID", 1,2)))="Category", "K","L"),"99999")), "Rejected"))</f>
        <v/>
      </c>
      <c r="K9" s="40" t="str">
        <f aca="false">IF($B9="","",C9-SUM(H9:J9))</f>
        <v/>
      </c>
    </row>
    <row r="10" customFormat="false" ht="15" hidden="false" customHeight="false" outlineLevel="0" collapsed="false">
      <c r="B10" s="37"/>
      <c r="C10" s="38" t="str">
        <f aca="true">IF($B10="","",COUNTIF(INDIRECT(CONCATENATE($B10,"!",IF(INDIRECT(CONCATENATE($B10, "!I", IF(INDIRECT(CONCATENATE($B10, "!A1"))="Comment ID", 1,2)))="Category", "G","H"),IF(INDIRECT(CONCATENATE($B10, "!A1"))="Comment ID", 2,3),":",IF(INDIRECT(CONCATENATE($B10, "!I", IF(INDIRECT(CONCATENATE($B10, "!A1"))="Comment ID", 1,2)))="Category", "G","H"),"99999")), "&lt;&gt;"))</f>
        <v/>
      </c>
      <c r="D10" s="38" t="str">
        <f aca="true">IF($B10="","",COUNTIF(INDIRECT(CONCATENATE($B10,"!",IF(INDIRECT(CONCATENATE($B10, "!I", IF(INDIRECT(CONCATENATE($B10, "!A1"))="Comment ID", 1,2)))="Category", "I","J"),IF(INDIRECT(CONCATENATE($B10, "!A1"))="Comment ID", 2,3),":",IF(INDIRECT(CONCATENATE($B10, "!I", IF(INDIRECT(CONCATENATE($B10, "!A1"))="Comment ID", 1,2)))="Category", "I","J"),"99999")), "Editorial"))</f>
        <v/>
      </c>
      <c r="E10" s="38" t="str">
        <f aca="true">IF($B10="","",COUNTIF(INDIRECT(CONCATENATE($B10,"!",IF(INDIRECT(CONCATENATE($B10, "!I", IF(INDIRECT(CONCATENATE($B10, "!A1"))="Comment ID", 1,2)))="Category", "I","J"),IF(INDIRECT(CONCATENATE($B10, "!A1"))="Comment ID", 2,3),":",IF(INDIRECT(CONCATENATE($B10, "!I", IF(INDIRECT(CONCATENATE($B10, "!A1"))="Comment ID", 1,2)))="Category", "I","J"),"99999")), "Technical"))</f>
        <v/>
      </c>
      <c r="F10" s="38" t="str">
        <f aca="true">IF($B10="","",COUNTIF(INDIRECT(CONCATENATE($B10,"!",IF(INDIRECT(CONCATENATE($B10, "!I", IF(INDIRECT(CONCATENATE($B10, "!A1"))="Comment ID", 1,2)))="Category", "I","J"),IF(INDIRECT(CONCATENATE($B10, "!A1"))="Comment ID", 2,3),":",IF(INDIRECT(CONCATENATE($B10, "!I", IF(INDIRECT(CONCATENATE($B10, "!A1"))="Comment ID", 1,2)))="Category", "I","J"),"99999")), "General"))</f>
        <v/>
      </c>
      <c r="G10" s="38" t="str">
        <f aca="false">IF($B10="","",C10-SUM(D10:F10))</f>
        <v/>
      </c>
      <c r="H10" s="38" t="str">
        <f aca="true">IF($B10="","",COUNTIF(INDIRECT(CONCATENATE($B10,"!",IF(INDIRECT(CONCATENATE($B10, "!I", IF(INDIRECT(CONCATENATE($B10, "!A1"))="Comment ID", 1,2)))="Category", "K","L"),IF(INDIRECT(CONCATENATE($B10, "!A1"))="Comment ID", 2,3),":",IF(INDIRECT(CONCATENATE($B10, "!I", IF(INDIRECT(CONCATENATE($B10, "!A1"))="Comment ID", 1,2)))="Category", "K","L"),"99999")), "Accepted"))</f>
        <v/>
      </c>
      <c r="I10" s="38" t="str">
        <f aca="true">IF($B10="","",COUNTIF(INDIRECT(CONCATENATE($B10,"!",IF(INDIRECT(CONCATENATE($B10, "!I", IF(INDIRECT(CONCATENATE($B10, "!A1"))="Comment ID", 1,2)))="Category", "K","L"),IF(INDIRECT(CONCATENATE($B10, "!A1"))="Comment ID", 2,3),":",IF(INDIRECT(CONCATENATE($B10, "!I", IF(INDIRECT(CONCATENATE($B10, "!A1"))="Comment ID", 1,2)))="Category", "K","L"),"99999")), "Revised"))</f>
        <v/>
      </c>
      <c r="J10" s="38" t="str">
        <f aca="true">IF($B10="","",COUNTIF(INDIRECT(CONCATENATE($B10,"!",IF(INDIRECT(CONCATENATE($B10, "!I", IF(INDIRECT(CONCATENATE($B10, "!A1"))="Comment ID", 1,2)))="Category", "K","L"),IF(INDIRECT(CONCATENATE($B10, "!A1"))="Comment ID", 2,3),":",IF(INDIRECT(CONCATENATE($B10, "!I", IF(INDIRECT(CONCATENATE($B10, "!A1"))="Comment ID", 1,2)))="Category", "K","L"),"99999")), "Rejected"))</f>
        <v/>
      </c>
      <c r="K10" s="38" t="str">
        <f aca="false">IF($B10="","",C10-SUM(H10:J10))</f>
        <v/>
      </c>
    </row>
    <row r="11" customFormat="false" ht="15" hidden="false" customHeight="false" outlineLevel="0" collapsed="false">
      <c r="B11" s="39"/>
      <c r="C11" s="40" t="str">
        <f aca="true">IF($B11="","",COUNTIF(INDIRECT(CONCATENATE($B11,"!",IF(INDIRECT(CONCATENATE($B11, "!I", IF(INDIRECT(CONCATENATE($B11, "!A1"))="Comment ID", 1,2)))="Category", "G","H"),IF(INDIRECT(CONCATENATE($B11, "!A1"))="Comment ID", 2,3),":",IF(INDIRECT(CONCATENATE($B11, "!I", IF(INDIRECT(CONCATENATE($B11, "!A1"))="Comment ID", 1,2)))="Category", "G","H"),"99999")), "&lt;&gt;"))</f>
        <v/>
      </c>
      <c r="D11" s="40" t="str">
        <f aca="true">IF($B11="","",COUNTIF(INDIRECT(CONCATENATE($B11,"!",IF(INDIRECT(CONCATENATE($B11, "!I", IF(INDIRECT(CONCATENATE($B11, "!A1"))="Comment ID", 1,2)))="Category", "I","J"),IF(INDIRECT(CONCATENATE($B11, "!A1"))="Comment ID", 2,3),":",IF(INDIRECT(CONCATENATE($B11, "!I", IF(INDIRECT(CONCATENATE($B11, "!A1"))="Comment ID", 1,2)))="Category", "I","J"),"99999")), "Editorial"))</f>
        <v/>
      </c>
      <c r="E11" s="40" t="str">
        <f aca="true">IF($B11="","",COUNTIF(INDIRECT(CONCATENATE($B11,"!",IF(INDIRECT(CONCATENATE($B11, "!I", IF(INDIRECT(CONCATENATE($B11, "!A1"))="Comment ID", 1,2)))="Category", "I","J"),IF(INDIRECT(CONCATENATE($B11, "!A1"))="Comment ID", 2,3),":",IF(INDIRECT(CONCATENATE($B11, "!I", IF(INDIRECT(CONCATENATE($B11, "!A1"))="Comment ID", 1,2)))="Category", "I","J"),"99999")), "Technical"))</f>
        <v/>
      </c>
      <c r="F11" s="40" t="str">
        <f aca="true">IF($B11="","",COUNTIF(INDIRECT(CONCATENATE($B11,"!",IF(INDIRECT(CONCATENATE($B11, "!I", IF(INDIRECT(CONCATENATE($B11, "!A1"))="Comment ID", 1,2)))="Category", "I","J"),IF(INDIRECT(CONCATENATE($B11, "!A1"))="Comment ID", 2,3),":",IF(INDIRECT(CONCATENATE($B11, "!I", IF(INDIRECT(CONCATENATE($B11, "!A1"))="Comment ID", 1,2)))="Category", "I","J"),"99999")), "General"))</f>
        <v/>
      </c>
      <c r="G11" s="40" t="str">
        <f aca="false">IF($B11="","",C11-SUM(D11:F11))</f>
        <v/>
      </c>
      <c r="H11" s="40" t="str">
        <f aca="true">IF($B11="","",COUNTIF(INDIRECT(CONCATENATE($B11,"!",IF(INDIRECT(CONCATENATE($B11, "!I", IF(INDIRECT(CONCATENATE($B11, "!A1"))="Comment ID", 1,2)))="Category", "K","L"),IF(INDIRECT(CONCATENATE($B11, "!A1"))="Comment ID", 2,3),":",IF(INDIRECT(CONCATENATE($B11, "!I", IF(INDIRECT(CONCATENATE($B11, "!A1"))="Comment ID", 1,2)))="Category", "K","L"),"99999")), "Accepted"))</f>
        <v/>
      </c>
      <c r="I11" s="40" t="str">
        <f aca="true">IF($B11="","",COUNTIF(INDIRECT(CONCATENATE($B11,"!",IF(INDIRECT(CONCATENATE($B11, "!I", IF(INDIRECT(CONCATENATE($B11, "!A1"))="Comment ID", 1,2)))="Category", "K","L"),IF(INDIRECT(CONCATENATE($B11, "!A1"))="Comment ID", 2,3),":",IF(INDIRECT(CONCATENATE($B11, "!I", IF(INDIRECT(CONCATENATE($B11, "!A1"))="Comment ID", 1,2)))="Category", "K","L"),"99999")), "Revised"))</f>
        <v/>
      </c>
      <c r="J11" s="40" t="str">
        <f aca="true">IF($B11="","",COUNTIF(INDIRECT(CONCATENATE($B11,"!",IF(INDIRECT(CONCATENATE($B11, "!I", IF(INDIRECT(CONCATENATE($B11, "!A1"))="Comment ID", 1,2)))="Category", "K","L"),IF(INDIRECT(CONCATENATE($B11, "!A1"))="Comment ID", 2,3),":",IF(INDIRECT(CONCATENATE($B11, "!I", IF(INDIRECT(CONCATENATE($B11, "!A1"))="Comment ID", 1,2)))="Category", "K","L"),"99999")), "Rejected"))</f>
        <v/>
      </c>
      <c r="K11" s="40" t="str">
        <f aca="false">IF($B11="","",C11-SUM(H11:J11))</f>
        <v/>
      </c>
    </row>
    <row r="12" customFormat="false" ht="15" hidden="false" customHeight="false" outlineLevel="0" collapsed="false">
      <c r="B12" s="37"/>
      <c r="C12" s="38" t="str">
        <f aca="true">IF($B12="","",COUNTIF(INDIRECT(CONCATENATE($B12,"!",IF(INDIRECT(CONCATENATE($B12, "!I", IF(INDIRECT(CONCATENATE($B12, "!A1"))="Comment ID", 1,2)))="Category", "G","H"),IF(INDIRECT(CONCATENATE($B12, "!A1"))="Comment ID", 2,3),":",IF(INDIRECT(CONCATENATE($B12, "!I", IF(INDIRECT(CONCATENATE($B12, "!A1"))="Comment ID", 1,2)))="Category", "G","H"),"99999")), "&lt;&gt;"))</f>
        <v/>
      </c>
      <c r="D12" s="38" t="str">
        <f aca="true">IF($B12="","",COUNTIF(INDIRECT(CONCATENATE($B12,"!",IF(INDIRECT(CONCATENATE($B12, "!I", IF(INDIRECT(CONCATENATE($B12, "!A1"))="Comment ID", 1,2)))="Category", "I","J"),IF(INDIRECT(CONCATENATE($B12, "!A1"))="Comment ID", 2,3),":",IF(INDIRECT(CONCATENATE($B12, "!I", IF(INDIRECT(CONCATENATE($B12, "!A1"))="Comment ID", 1,2)))="Category", "I","J"),"99999")), "Editorial"))</f>
        <v/>
      </c>
      <c r="E12" s="38" t="str">
        <f aca="true">IF($B12="","",COUNTIF(INDIRECT(CONCATENATE($B12,"!",IF(INDIRECT(CONCATENATE($B12, "!I", IF(INDIRECT(CONCATENATE($B12, "!A1"))="Comment ID", 1,2)))="Category", "I","J"),IF(INDIRECT(CONCATENATE($B12, "!A1"))="Comment ID", 2,3),":",IF(INDIRECT(CONCATENATE($B12, "!I", IF(INDIRECT(CONCATENATE($B12, "!A1"))="Comment ID", 1,2)))="Category", "I","J"),"99999")), "Technical"))</f>
        <v/>
      </c>
      <c r="F12" s="38" t="str">
        <f aca="true">IF($B12="","",COUNTIF(INDIRECT(CONCATENATE($B12,"!",IF(INDIRECT(CONCATENATE($B12, "!I", IF(INDIRECT(CONCATENATE($B12, "!A1"))="Comment ID", 1,2)))="Category", "I","J"),IF(INDIRECT(CONCATENATE($B12, "!A1"))="Comment ID", 2,3),":",IF(INDIRECT(CONCATENATE($B12, "!I", IF(INDIRECT(CONCATENATE($B12, "!A1"))="Comment ID", 1,2)))="Category", "I","J"),"99999")), "General"))</f>
        <v/>
      </c>
      <c r="G12" s="38" t="str">
        <f aca="false">IF($B12="","",C12-SUM(D12:F12))</f>
        <v/>
      </c>
      <c r="H12" s="38" t="str">
        <f aca="true">IF($B12="","",COUNTIF(INDIRECT(CONCATENATE($B12,"!",IF(INDIRECT(CONCATENATE($B12, "!I", IF(INDIRECT(CONCATENATE($B12, "!A1"))="Comment ID", 1,2)))="Category", "K","L"),IF(INDIRECT(CONCATENATE($B12, "!A1"))="Comment ID", 2,3),":",IF(INDIRECT(CONCATENATE($B12, "!I", IF(INDIRECT(CONCATENATE($B12, "!A1"))="Comment ID", 1,2)))="Category", "K","L"),"99999")), "Accepted"))</f>
        <v/>
      </c>
      <c r="I12" s="38" t="str">
        <f aca="true">IF($B12="","",COUNTIF(INDIRECT(CONCATENATE($B12,"!",IF(INDIRECT(CONCATENATE($B12, "!I", IF(INDIRECT(CONCATENATE($B12, "!A1"))="Comment ID", 1,2)))="Category", "K","L"),IF(INDIRECT(CONCATENATE($B12, "!A1"))="Comment ID", 2,3),":",IF(INDIRECT(CONCATENATE($B12, "!I", IF(INDIRECT(CONCATENATE($B12, "!A1"))="Comment ID", 1,2)))="Category", "K","L"),"99999")), "Revised"))</f>
        <v/>
      </c>
      <c r="J12" s="38" t="str">
        <f aca="true">IF($B12="","",COUNTIF(INDIRECT(CONCATENATE($B12,"!",IF(INDIRECT(CONCATENATE($B12, "!I", IF(INDIRECT(CONCATENATE($B12, "!A1"))="Comment ID", 1,2)))="Category", "K","L"),IF(INDIRECT(CONCATENATE($B12, "!A1"))="Comment ID", 2,3),":",IF(INDIRECT(CONCATENATE($B12, "!I", IF(INDIRECT(CONCATENATE($B12, "!A1"))="Comment ID", 1,2)))="Category", "K","L"),"99999")), "Rejected"))</f>
        <v/>
      </c>
      <c r="K12" s="38" t="str">
        <f aca="false">IF($B12="","",C12-SUM(H12:J12))</f>
        <v/>
      </c>
    </row>
    <row r="13" customFormat="false" ht="15" hidden="false" customHeight="false" outlineLevel="0" collapsed="false">
      <c r="B13" s="39"/>
      <c r="C13" s="40" t="str">
        <f aca="true">IF($B13="","",COUNTIF(INDIRECT(CONCATENATE($B13,"!",IF(INDIRECT(CONCATENATE($B13, "!I", IF(INDIRECT(CONCATENATE($B13, "!A1"))="Comment ID", 1,2)))="Category", "G","H"),IF(INDIRECT(CONCATENATE($B13, "!A1"))="Comment ID", 2,3),":",IF(INDIRECT(CONCATENATE($B13, "!I", IF(INDIRECT(CONCATENATE($B13, "!A1"))="Comment ID", 1,2)))="Category", "G","H"),"99999")), "&lt;&gt;"))</f>
        <v/>
      </c>
      <c r="D13" s="40" t="str">
        <f aca="true">IF($B13="","",COUNTIF(INDIRECT(CONCATENATE($B13,"!",IF(INDIRECT(CONCATENATE($B13, "!I", IF(INDIRECT(CONCATENATE($B13, "!A1"))="Comment ID", 1,2)))="Category", "I","J"),IF(INDIRECT(CONCATENATE($B13, "!A1"))="Comment ID", 2,3),":",IF(INDIRECT(CONCATENATE($B13, "!I", IF(INDIRECT(CONCATENATE($B13, "!A1"))="Comment ID", 1,2)))="Category", "I","J"),"99999")), "Editorial"))</f>
        <v/>
      </c>
      <c r="E13" s="40" t="str">
        <f aca="true">IF($B13="","",COUNTIF(INDIRECT(CONCATENATE($B13,"!",IF(INDIRECT(CONCATENATE($B13, "!I", IF(INDIRECT(CONCATENATE($B13, "!A1"))="Comment ID", 1,2)))="Category", "I","J"),IF(INDIRECT(CONCATENATE($B13, "!A1"))="Comment ID", 2,3),":",IF(INDIRECT(CONCATENATE($B13, "!I", IF(INDIRECT(CONCATENATE($B13, "!A1"))="Comment ID", 1,2)))="Category", "I","J"),"99999")), "Technical"))</f>
        <v/>
      </c>
      <c r="F13" s="40" t="str">
        <f aca="true">IF($B13="","",COUNTIF(INDIRECT(CONCATENATE($B13,"!",IF(INDIRECT(CONCATENATE($B13, "!I", IF(INDIRECT(CONCATENATE($B13, "!A1"))="Comment ID", 1,2)))="Category", "I","J"),IF(INDIRECT(CONCATENATE($B13, "!A1"))="Comment ID", 2,3),":",IF(INDIRECT(CONCATENATE($B13, "!I", IF(INDIRECT(CONCATENATE($B13, "!A1"))="Comment ID", 1,2)))="Category", "I","J"),"99999")), "General"))</f>
        <v/>
      </c>
      <c r="G13" s="40" t="str">
        <f aca="false">IF($B13="","",C13-SUM(D13:F13))</f>
        <v/>
      </c>
      <c r="H13" s="40" t="str">
        <f aca="true">IF($B13="","",COUNTIF(INDIRECT(CONCATENATE($B13,"!",IF(INDIRECT(CONCATENATE($B13, "!I", IF(INDIRECT(CONCATENATE($B13, "!A1"))="Comment ID", 1,2)))="Category", "K","L"),IF(INDIRECT(CONCATENATE($B13, "!A1"))="Comment ID", 2,3),":",IF(INDIRECT(CONCATENATE($B13, "!I", IF(INDIRECT(CONCATENATE($B13, "!A1"))="Comment ID", 1,2)))="Category", "K","L"),"99999")), "Accepted"))</f>
        <v/>
      </c>
      <c r="I13" s="40" t="str">
        <f aca="true">IF($B13="","",COUNTIF(INDIRECT(CONCATENATE($B13,"!",IF(INDIRECT(CONCATENATE($B13, "!I", IF(INDIRECT(CONCATENATE($B13, "!A1"))="Comment ID", 1,2)))="Category", "K","L"),IF(INDIRECT(CONCATENATE($B13, "!A1"))="Comment ID", 2,3),":",IF(INDIRECT(CONCATENATE($B13, "!I", IF(INDIRECT(CONCATENATE($B13, "!A1"))="Comment ID", 1,2)))="Category", "K","L"),"99999")), "Revised"))</f>
        <v/>
      </c>
      <c r="J13" s="40" t="str">
        <f aca="true">IF($B13="","",COUNTIF(INDIRECT(CONCATENATE($B13,"!",IF(INDIRECT(CONCATENATE($B13, "!I", IF(INDIRECT(CONCATENATE($B13, "!A1"))="Comment ID", 1,2)))="Category", "K","L"),IF(INDIRECT(CONCATENATE($B13, "!A1"))="Comment ID", 2,3),":",IF(INDIRECT(CONCATENATE($B13, "!I", IF(INDIRECT(CONCATENATE($B13, "!A1"))="Comment ID", 1,2)))="Category", "K","L"),"99999")), "Rejected"))</f>
        <v/>
      </c>
      <c r="K13" s="40" t="str">
        <f aca="false">IF($B13="","",C13-SUM(H13:J13))</f>
        <v/>
      </c>
    </row>
    <row r="14" customFormat="false" ht="15" hidden="false" customHeight="false" outlineLevel="0" collapsed="false">
      <c r="B14" s="37"/>
      <c r="C14" s="38" t="str">
        <f aca="true">IF($B14="","",COUNTIF(INDIRECT(CONCATENATE($B14,"!",IF(INDIRECT(CONCATENATE($B14, "!I", IF(INDIRECT(CONCATENATE($B14, "!A1"))="Comment ID", 1,2)))="Category", "G","H"),IF(INDIRECT(CONCATENATE($B14, "!A1"))="Comment ID", 2,3),":",IF(INDIRECT(CONCATENATE($B14, "!I", IF(INDIRECT(CONCATENATE($B14, "!A1"))="Comment ID", 1,2)))="Category", "G","H"),"99999")), "&lt;&gt;"))</f>
        <v/>
      </c>
      <c r="D14" s="38" t="str">
        <f aca="true">IF($B14="","",COUNTIF(INDIRECT(CONCATENATE($B14,"!",IF(INDIRECT(CONCATENATE($B14, "!I", IF(INDIRECT(CONCATENATE($B14, "!A1"))="Comment ID", 1,2)))="Category", "I","J"),IF(INDIRECT(CONCATENATE($B14, "!A1"))="Comment ID", 2,3),":",IF(INDIRECT(CONCATENATE($B14, "!I", IF(INDIRECT(CONCATENATE($B14, "!A1"))="Comment ID", 1,2)))="Category", "I","J"),"99999")), "Editorial"))</f>
        <v/>
      </c>
      <c r="E14" s="38" t="str">
        <f aca="true">IF($B14="","",COUNTIF(INDIRECT(CONCATENATE($B14,"!",IF(INDIRECT(CONCATENATE($B14, "!I", IF(INDIRECT(CONCATENATE($B14, "!A1"))="Comment ID", 1,2)))="Category", "I","J"),IF(INDIRECT(CONCATENATE($B14, "!A1"))="Comment ID", 2,3),":",IF(INDIRECT(CONCATENATE($B14, "!I", IF(INDIRECT(CONCATENATE($B14, "!A1"))="Comment ID", 1,2)))="Category", "I","J"),"99999")), "Technical"))</f>
        <v/>
      </c>
      <c r="F14" s="38" t="str">
        <f aca="true">IF($B14="","",COUNTIF(INDIRECT(CONCATENATE($B14,"!",IF(INDIRECT(CONCATENATE($B14, "!I", IF(INDIRECT(CONCATENATE($B14, "!A1"))="Comment ID", 1,2)))="Category", "I","J"),IF(INDIRECT(CONCATENATE($B14, "!A1"))="Comment ID", 2,3),":",IF(INDIRECT(CONCATENATE($B14, "!I", IF(INDIRECT(CONCATENATE($B14, "!A1"))="Comment ID", 1,2)))="Category", "I","J"),"99999")), "General"))</f>
        <v/>
      </c>
      <c r="G14" s="38" t="str">
        <f aca="false">IF($B14="","",C14-SUM(D14:F14))</f>
        <v/>
      </c>
      <c r="H14" s="38" t="str">
        <f aca="true">IF($B14="","",COUNTIF(INDIRECT(CONCATENATE($B14,"!",IF(INDIRECT(CONCATENATE($B14, "!I", IF(INDIRECT(CONCATENATE($B14, "!A1"))="Comment ID", 1,2)))="Category", "K","L"),IF(INDIRECT(CONCATENATE($B14, "!A1"))="Comment ID", 2,3),":",IF(INDIRECT(CONCATENATE($B14, "!I", IF(INDIRECT(CONCATENATE($B14, "!A1"))="Comment ID", 1,2)))="Category", "K","L"),"99999")), "Accepted"))</f>
        <v/>
      </c>
      <c r="I14" s="38" t="str">
        <f aca="true">IF($B14="","",COUNTIF(INDIRECT(CONCATENATE($B14,"!",IF(INDIRECT(CONCATENATE($B14, "!I", IF(INDIRECT(CONCATENATE($B14, "!A1"))="Comment ID", 1,2)))="Category", "K","L"),IF(INDIRECT(CONCATENATE($B14, "!A1"))="Comment ID", 2,3),":",IF(INDIRECT(CONCATENATE($B14, "!I", IF(INDIRECT(CONCATENATE($B14, "!A1"))="Comment ID", 1,2)))="Category", "K","L"),"99999")), "Revised"))</f>
        <v/>
      </c>
      <c r="J14" s="38" t="str">
        <f aca="true">IF($B14="","",COUNTIF(INDIRECT(CONCATENATE($B14,"!",IF(INDIRECT(CONCATENATE($B14, "!I", IF(INDIRECT(CONCATENATE($B14, "!A1"))="Comment ID", 1,2)))="Category", "K","L"),IF(INDIRECT(CONCATENATE($B14, "!A1"))="Comment ID", 2,3),":",IF(INDIRECT(CONCATENATE($B14, "!I", IF(INDIRECT(CONCATENATE($B14, "!A1"))="Comment ID", 1,2)))="Category", "K","L"),"99999")), "Rejected"))</f>
        <v/>
      </c>
      <c r="K14" s="38"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2023-09-11T10:56:29Z</dcterms:modified>
  <cp:revision>21</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