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8_{F20B1694-4C18-4E5F-BE7D-EF16DAABD4F5}" xr6:coauthVersionLast="47" xr6:coauthVersionMax="47" xr10:uidLastSave="{00000000-0000-0000-0000-000000000000}"/>
  <bookViews>
    <workbookView xWindow="1245" yWindow="450" windowWidth="16725" windowHeight="9725" tabRatio="961"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25" l="1"/>
  <c r="J26" i="25"/>
  <c r="I26" i="25"/>
  <c r="H26" i="25"/>
  <c r="K25" i="25"/>
  <c r="J25" i="25"/>
  <c r="I25" i="25"/>
  <c r="H25" i="25"/>
  <c r="B26" i="25"/>
  <c r="B25" i="25"/>
  <c r="B20" i="36" l="1"/>
  <c r="B19" i="36"/>
  <c r="K21" i="31"/>
  <c r="J21" i="31"/>
  <c r="I21" i="31"/>
  <c r="H21" i="31"/>
  <c r="K19" i="31"/>
  <c r="J19" i="31"/>
  <c r="I19" i="31"/>
  <c r="H19" i="31"/>
  <c r="B21" i="31"/>
  <c r="B19" i="31"/>
  <c r="K13" i="31"/>
  <c r="J13" i="31"/>
  <c r="I13" i="31"/>
  <c r="H13" i="31"/>
  <c r="B13" i="31"/>
  <c r="B23" i="11"/>
  <c r="A10" i="32" l="1"/>
  <c r="A11" i="32" s="1"/>
  <c r="A9" i="32"/>
  <c r="D9" i="32" s="1"/>
  <c r="D8" i="32"/>
  <c r="C8" i="32"/>
  <c r="F6" i="32"/>
  <c r="H6" i="32" s="1"/>
  <c r="L6" i="32" s="1"/>
  <c r="P6" i="32" s="1"/>
  <c r="T6" i="32" s="1"/>
  <c r="X6" i="32" s="1"/>
  <c r="AA6" i="32" s="1"/>
  <c r="B15" i="31"/>
  <c r="C11" i="32" l="1"/>
  <c r="A12" i="32"/>
  <c r="D11" i="32"/>
  <c r="C9" i="32"/>
  <c r="C10" i="32"/>
  <c r="D10" i="32"/>
  <c r="B21" i="36"/>
  <c r="A13" i="32" l="1"/>
  <c r="B12" i="32"/>
  <c r="D12" i="32"/>
  <c r="C12" i="32"/>
  <c r="B9" i="31"/>
  <c r="B10" i="31" s="1"/>
  <c r="B11" i="31" s="1"/>
  <c r="B12" i="31" s="1"/>
  <c r="K8" i="31"/>
  <c r="K9" i="31" s="1"/>
  <c r="K10" i="31" s="1"/>
  <c r="K11" i="31" s="1"/>
  <c r="K12" i="31" s="1"/>
  <c r="K15" i="31" s="1"/>
  <c r="K16" i="31" s="1"/>
  <c r="K18" i="31" s="1"/>
  <c r="J8" i="31"/>
  <c r="J9" i="31" s="1"/>
  <c r="J10" i="31" s="1"/>
  <c r="J11" i="31" s="1"/>
  <c r="J12" i="31" s="1"/>
  <c r="J15" i="31" s="1"/>
  <c r="J16" i="31" s="1"/>
  <c r="J18" i="31" s="1"/>
  <c r="I8" i="31"/>
  <c r="I9" i="31" s="1"/>
  <c r="I10" i="31" s="1"/>
  <c r="I11" i="31" s="1"/>
  <c r="I12" i="31" s="1"/>
  <c r="I15" i="31" s="1"/>
  <c r="I16" i="31" s="1"/>
  <c r="I18" i="31" s="1"/>
  <c r="H8" i="31"/>
  <c r="H9" i="31" s="1"/>
  <c r="H10" i="31" s="1"/>
  <c r="H11" i="31" s="1"/>
  <c r="H12" i="31" s="1"/>
  <c r="H15" i="31" s="1"/>
  <c r="H16" i="31" s="1"/>
  <c r="H18" i="31" s="1"/>
  <c r="C13" i="32" l="1"/>
  <c r="D13" i="32"/>
  <c r="B13" i="32"/>
  <c r="A14" i="32"/>
  <c r="K23" i="31"/>
  <c r="K25" i="31" s="1"/>
  <c r="J23" i="31"/>
  <c r="J25" i="31" s="1"/>
  <c r="I23" i="31"/>
  <c r="I25" i="31" s="1"/>
  <c r="H23" i="31"/>
  <c r="H25" i="31" s="1"/>
  <c r="D14" i="32" l="1"/>
  <c r="C14" i="32"/>
  <c r="B14" i="32"/>
  <c r="A15" i="32"/>
  <c r="K26" i="31"/>
  <c r="J26" i="31"/>
  <c r="I26" i="31"/>
  <c r="H26" i="31"/>
  <c r="B16" i="31"/>
  <c r="B18" i="31" s="1"/>
  <c r="B23" i="31" l="1"/>
  <c r="B25" i="31" s="1"/>
  <c r="B26" i="31" s="1"/>
  <c r="C15" i="32"/>
  <c r="B15" i="32"/>
  <c r="A16" i="32"/>
  <c r="D15" i="32"/>
  <c r="K28" i="31"/>
  <c r="J28" i="31"/>
  <c r="I28" i="31"/>
  <c r="H28" i="3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A17" i="32" l="1"/>
  <c r="B16" i="32"/>
  <c r="D16" i="32"/>
  <c r="C16" i="32"/>
  <c r="B28" i="31"/>
  <c r="B16" i="11"/>
  <c r="B17" i="11" s="1"/>
  <c r="B18" i="11" s="1"/>
  <c r="B19" i="11" s="1"/>
  <c r="B21" i="11" s="1"/>
  <c r="B22" i="11" s="1"/>
  <c r="C17" i="32" l="1"/>
  <c r="D17" i="32"/>
  <c r="B17" i="32"/>
  <c r="A18" i="32"/>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C18" i="32" l="1"/>
  <c r="B18" i="32"/>
  <c r="A19" i="32"/>
  <c r="D18" i="32"/>
  <c r="B24" i="25"/>
  <c r="B27" i="25" s="1"/>
  <c r="H27" i="25"/>
  <c r="I27" i="25"/>
  <c r="K27" i="25"/>
  <c r="J27" i="25"/>
  <c r="J28"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8" i="25"/>
  <c r="B29" i="25" s="1"/>
  <c r="B30" i="25" s="1"/>
  <c r="K28" i="25"/>
  <c r="K29" i="25" s="1"/>
  <c r="K30" i="25" s="1"/>
  <c r="J29" i="25"/>
  <c r="J30" i="25" s="1"/>
  <c r="I28" i="25"/>
  <c r="I29" i="25" s="1"/>
  <c r="I30" i="25" s="1"/>
  <c r="H28" i="25"/>
  <c r="H29" i="25" s="1"/>
  <c r="H30" i="25" s="1"/>
  <c r="C19" i="32"/>
  <c r="B19" i="32"/>
  <c r="A20" i="32"/>
  <c r="D19" i="32"/>
  <c r="J17" i="36" l="1"/>
  <c r="K17" i="36"/>
  <c r="K18" i="36" s="1"/>
  <c r="K19" i="36" s="1"/>
  <c r="K20" i="36" s="1"/>
  <c r="K21" i="36" s="1"/>
  <c r="H18" i="36"/>
  <c r="I16" i="36"/>
  <c r="A21" i="32"/>
  <c r="B20" i="32"/>
  <c r="D20" i="32"/>
  <c r="C20" i="32"/>
  <c r="J18" i="36" l="1"/>
  <c r="J19" i="36" s="1"/>
  <c r="J20" i="36" s="1"/>
  <c r="J21" i="36" s="1"/>
  <c r="I17" i="36"/>
  <c r="I18" i="36" s="1"/>
  <c r="I19" i="36" s="1"/>
  <c r="H19" i="36"/>
  <c r="H20" i="36" s="1"/>
  <c r="H21" i="36" s="1"/>
  <c r="C21" i="32"/>
  <c r="B21" i="32"/>
  <c r="D21" i="32"/>
  <c r="A22" i="32"/>
  <c r="D22" i="32" l="1"/>
  <c r="B22" i="32"/>
  <c r="A23" i="32"/>
  <c r="C22" i="32"/>
  <c r="C23" i="32" l="1"/>
  <c r="B23" i="32"/>
  <c r="A24" i="32"/>
  <c r="D23" i="32"/>
  <c r="A25" i="32" l="1"/>
  <c r="D24" i="32"/>
  <c r="C24" i="32"/>
  <c r="B24" i="32"/>
  <c r="C25" i="32" l="1"/>
  <c r="D25" i="32"/>
  <c r="B25" i="32"/>
  <c r="A26" i="32"/>
  <c r="B26" i="32" l="1"/>
  <c r="A27" i="32"/>
  <c r="D26" i="32"/>
  <c r="C26" i="32"/>
  <c r="C27" i="32" l="1"/>
  <c r="B27" i="32"/>
  <c r="A28" i="32"/>
  <c r="D27" i="32"/>
  <c r="D28" i="32" l="1"/>
  <c r="B28" i="32"/>
  <c r="A29" i="32"/>
  <c r="C28" i="32"/>
  <c r="C29" i="32" l="1"/>
  <c r="D29" i="32"/>
  <c r="B29" i="32"/>
  <c r="A30" i="32"/>
  <c r="A31" i="32" l="1"/>
  <c r="C30" i="32"/>
  <c r="B30" i="32"/>
  <c r="D30" i="32"/>
  <c r="C31" i="32" l="1"/>
  <c r="B31" i="32"/>
  <c r="A32" i="32"/>
  <c r="D31" i="32"/>
  <c r="B32" i="32" l="1"/>
  <c r="A33" i="32"/>
  <c r="D32" i="32"/>
  <c r="C32" i="32"/>
  <c r="C33" i="32" l="1"/>
  <c r="D33" i="32"/>
  <c r="B33" i="32"/>
  <c r="A34" i="32"/>
  <c r="D34" i="32" l="1"/>
  <c r="C34" i="32"/>
  <c r="B34" i="32"/>
  <c r="A35" i="32"/>
  <c r="C35" i="32" l="1"/>
  <c r="B35" i="32"/>
  <c r="D35" i="32"/>
  <c r="A36" i="32"/>
  <c r="B36" i="32" l="1"/>
  <c r="A37" i="32"/>
  <c r="D36" i="32"/>
  <c r="C36" i="32"/>
  <c r="C37" i="32" l="1"/>
  <c r="B37" i="32"/>
  <c r="A38" i="32"/>
  <c r="D37" i="32"/>
  <c r="A39" i="32" l="1"/>
  <c r="D38" i="32"/>
  <c r="C38" i="32"/>
  <c r="B38" i="32"/>
  <c r="D39" i="32" l="1"/>
  <c r="C39" i="32"/>
  <c r="B39" i="32"/>
  <c r="I20" i="36" l="1"/>
  <c r="I21" i="36" s="1"/>
</calcChain>
</file>

<file path=xl/sharedStrings.xml><?xml version="1.0" encoding="utf-8"?>
<sst xmlns="http://schemas.openxmlformats.org/spreadsheetml/2006/main" count="512" uniqueCount="348">
  <si>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</si>
  <si>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</si>
  <si>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</si>
  <si>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</si>
  <si>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</si>
  <si>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</si>
  <si>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</si>
  <si>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</si>
  <si>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</si>
  <si>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</si>
  <si>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</si>
  <si>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</si>
  <si>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</si>
  <si>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</si>
  <si>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</si>
  <si>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</si>
  <si>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</si>
  <si>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</si>
  <si>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</si>
  <si>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</si>
  <si>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</si>
  <si>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</si>
  <si>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</si>
  <si>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</si>
  <si>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</si>
  <si>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</si>
  <si>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</si>
  <si>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</si>
  <si>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</si>
  <si>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</si>
  <si>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</si>
  <si>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</si>
  <si>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</si>
  <si>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</si>
  <si>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</si>
  <si>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</si>
  <si>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</si>
  <si>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</si>
  <si>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</si>
  <si>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</si>
  <si>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</si>
  <si>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R1</t>
  </si>
  <si>
    <t>144th IEEE 802.15 WSN MEETING</t>
  </si>
  <si>
    <t>Estrel Hotel</t>
  </si>
  <si>
    <t>Berlin, Germany</t>
  </si>
  <si>
    <t>The graphic below describes the weekly session of the IEEE P802.15 WG in graphic format. All local times are Berlin time.</t>
  </si>
  <si>
    <t xml:space="preserve">  </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</si>
  <si>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</si>
  <si>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</si>
  <si>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</si>
  <si>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</si>
  <si>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</si>
  <si>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</si>
  <si>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</si>
  <si>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</si>
  <si>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</si>
  <si>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</si>
  <si>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</si>
  <si>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</si>
  <si>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</si>
  <si>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</si>
  <si>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</si>
  <si>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</si>
  <si>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</si>
  <si>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</si>
  <si>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</si>
  <si>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</si>
  <si>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</si>
  <si>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</si>
  <si>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</si>
  <si>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</si>
  <si>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</si>
  <si>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</si>
  <si>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</si>
  <si>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</si>
  <si>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</si>
  <si>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</si>
  <si>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</si>
  <si>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</si>
  <si>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</si>
  <si>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</si>
  <si>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</si>
  <si>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</si>
  <si>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</si>
  <si>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</si>
  <si>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</si>
  <si>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</si>
  <si>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</si>
  <si>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</si>
  <si>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</si>
  <si>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</si>
  <si>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</si>
  <si>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</si>
  <si>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</si>
  <si>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</si>
  <si>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</si>
  <si>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</si>
  <si>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</si>
  <si>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</si>
  <si>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</si>
  <si>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</si>
  <si>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</si>
  <si>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IG
JS1G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</si>
  <si>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</si>
  <si>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</si>
  <si>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</si>
  <si>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</si>
  <si>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</si>
  <si>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</si>
  <si>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</si>
  <si>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</si>
  <si>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</si>
  <si>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</si>
  <si>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</si>
  <si>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</si>
  <si>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</si>
  <si>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</si>
  <si>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</si>
  <si>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</si>
  <si>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</si>
  <si>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</si>
  <si>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</si>
  <si>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</si>
  <si>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</si>
  <si>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</si>
  <si>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</si>
  <si>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</si>
  <si>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</si>
  <si>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</si>
  <si>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</si>
  <si>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</si>
  <si>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</si>
  <si>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</si>
  <si>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</si>
  <si>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</si>
  <si>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</si>
  <si>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</si>
  <si>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</si>
  <si>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</si>
  <si>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</si>
  <si>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</si>
  <si>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</si>
  <si>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</si>
  <si>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</si>
  <si>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</si>
  <si>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</si>
  <si>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</si>
  <si>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</si>
  <si>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</si>
  <si>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</si>
  <si>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</si>
  <si>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</si>
  <si>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</si>
  <si>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</si>
  <si>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</si>
  <si>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</si>
  <si>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</si>
  <si>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</si>
  <si>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</si>
  <si>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</si>
  <si>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</si>
  <si>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</si>
  <si>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</si>
  <si>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</si>
  <si>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</si>
  <si>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</si>
  <si>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</si>
  <si>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</si>
  <si>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</si>
  <si>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</si>
  <si>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</si>
  <si>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</si>
  <si>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</si>
  <si>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</si>
  <si>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</si>
  <si>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</si>
  <si>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</si>
  <si>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</si>
  <si>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</si>
  <si>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</si>
  <si>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</si>
  <si>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</si>
  <si>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</si>
  <si>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</si>
  <si>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</si>
  <si>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</si>
  <si>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</si>
  <si>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</si>
  <si>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</si>
  <si>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</si>
  <si>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</si>
  <si>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</si>
  <si>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</si>
  <si>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</si>
  <si>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</si>
  <si>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</si>
  <si>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</si>
  <si>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</si>
  <si>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</si>
  <si>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Review of minutes of last meeting in January 2023</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</si>
  <si>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</si>
  <si>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</si>
  <si>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</si>
  <si>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</si>
  <si>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</si>
  <si>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</si>
  <si>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</si>
  <si>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</si>
  <si>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Marco Hernandez
Ryuji Kohno</t>
    <phoneticPr fontId="24"/>
  </si>
  <si>
    <t>23-0yyy-00</t>
    <phoneticPr fontId="24"/>
  </si>
  <si>
    <t>all</t>
    <phoneticPr fontId="24"/>
  </si>
  <si>
    <t>Rescheduling Timeline</t>
    <phoneticPr fontId="24"/>
  </si>
  <si>
    <t>23-0zzz-00</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</si>
  <si>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</si>
  <si>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</si>
  <si>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</si>
  <si>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</si>
  <si>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</si>
  <si>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</si>
  <si>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</si>
  <si>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</si>
  <si>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</si>
  <si>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</si>
  <si>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</si>
  <si>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</si>
  <si>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</si>
  <si>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</si>
  <si>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</si>
  <si>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</si>
  <si>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</si>
  <si>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</si>
  <si>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</si>
  <si>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</si>
  <si>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</si>
  <si>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</si>
  <si>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</si>
  <si>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</si>
  <si>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</si>
  <si>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</si>
  <si>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</si>
  <si>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</si>
  <si>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</si>
  <si>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</si>
  <si>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</si>
  <si>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</si>
  <si>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</si>
  <si>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22-0639-04</t>
    <phoneticPr fontId="24"/>
  </si>
  <si>
    <t>Minsoo Kim
Marco Hernandez
Ryuji Kohno</t>
    <phoneticPr fontId="24"/>
  </si>
  <si>
    <t>Seong-Soon Joo</t>
    <phoneticPr fontId="24"/>
  </si>
  <si>
    <t>Drafting MAC documentation</t>
    <phoneticPr fontId="24"/>
  </si>
  <si>
    <t>Minsoo Kim, Seong-Soon Joo, Marco Hernandez,
Ryuji Kohno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</si>
  <si>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</si>
  <si>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</si>
  <si>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</si>
  <si>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</si>
  <si>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</si>
  <si>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</si>
  <si>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</si>
  <si>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</si>
  <si>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</si>
  <si>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</si>
  <si>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</si>
  <si>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</si>
  <si>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</si>
  <si>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</si>
  <si>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</si>
  <si>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</si>
  <si>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</si>
  <si>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</si>
  <si>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</si>
  <si>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</si>
  <si>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</si>
  <si>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</si>
  <si>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</si>
  <si>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</si>
  <si>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</si>
  <si>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Ranging and localization in TG6ma</t>
    <phoneticPr fontId="24"/>
  </si>
  <si>
    <t>23-0vvv-00</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</si>
  <si>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</si>
  <si>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</si>
  <si>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</si>
  <si>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</si>
  <si>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</si>
  <si>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</si>
  <si>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</si>
  <si>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</si>
  <si>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</si>
  <si>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</si>
  <si>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</si>
  <si>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</si>
  <si>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</si>
  <si>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</si>
  <si>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 xml:space="preserve">Updating Draft#1 of IEEE802.15.6ma </t>
    <phoneticPr fontId="24"/>
  </si>
  <si>
    <t>Ryuji Kohno, Marco Hernandez</t>
    <phoneticPr fontId="24"/>
  </si>
  <si>
    <t>Summary of MAC Protocol</t>
    <phoneticPr fontId="24"/>
  </si>
  <si>
    <t>Exploiting NB PHY and concurrent operation with UWB to assist UWB channel access</t>
    <phoneticPr fontId="24"/>
  </si>
  <si>
    <t>23-0238-01</t>
    <phoneticPr fontId="24"/>
  </si>
  <si>
    <t xml:space="preserve">Huan-Bang Li, Takeshi Matsumura </t>
    <phoneticPr fontId="24"/>
  </si>
  <si>
    <t>MAC Protocol Proposal for Multiple BAN Environment (Level 1,2,3)</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</si>
  <si>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</si>
  <si>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</si>
  <si>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</si>
  <si>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</si>
  <si>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</si>
  <si>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</si>
  <si>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</si>
  <si>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</si>
  <si>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</si>
  <si>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 xml:space="preserve"> Marco Hernandez, Ryuji Kohno, Kento Takabayashi</t>
    <phoneticPr fontId="24"/>
  </si>
  <si>
    <t>Summary of Ranging and Localization</t>
    <phoneticPr fontId="24"/>
  </si>
  <si>
    <t>Overview of Ranging and Localization</t>
    <phoneticPr fontId="24"/>
  </si>
  <si>
    <t>Ryuji Kohno, Daisuke Anzai</t>
    <phoneticPr fontId="24"/>
  </si>
  <si>
    <t>Progress and Timeline</t>
    <phoneticPr fontId="24"/>
  </si>
  <si>
    <t>Marco Hernamdez</t>
    <phoneticPr fontId="24"/>
  </si>
  <si>
    <t>Timeline of TG15.6ma</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</si>
  <si>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</si>
  <si>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</si>
  <si>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</si>
  <si>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</si>
  <si>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</si>
  <si>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</si>
  <si>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</si>
  <si>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</si>
  <si>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</si>
  <si>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</si>
  <si>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</si>
  <si>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</si>
  <si>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</si>
  <si>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</si>
  <si>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</si>
  <si>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</si>
  <si>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</si>
  <si>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</si>
  <si>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</si>
  <si>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</si>
  <si>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</si>
  <si>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</si>
  <si>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</si>
  <si>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</si>
  <si>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</si>
  <si>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</si>
  <si>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</si>
  <si>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2023-0710</t>
    <phoneticPr fontId="24"/>
  </si>
  <si>
    <t>23-0362-00</t>
    <phoneticPr fontId="24"/>
  </si>
  <si>
    <t>23-0361-00</t>
    <phoneticPr fontId="24"/>
  </si>
  <si>
    <t>TG6ma draft comments</t>
    <phoneticPr fontId="24"/>
  </si>
  <si>
    <t>23-0360-00</t>
    <phoneticPr fontId="24"/>
  </si>
  <si>
    <t>15-23-0317-04</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</si>
</sst>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48">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7" borderId="1" xfId="0" applyFont="1" applyFill="1" applyBorder="1" applyAlignment="1">
      <alignment vertical="center"/>
    </xf>
    <xf numFmtId="0" fontId="75" fillId="27" borderId="2" xfId="0" applyFont="1" applyFill="1" applyBorder="1" applyAlignment="1">
      <alignment horizontal="left" vertical="center"/>
    </xf>
    <xf numFmtId="0" fontId="76" fillId="27" borderId="2" xfId="0" applyFont="1" applyFill="1" applyBorder="1" applyAlignment="1">
      <alignment horizontal="left" vertical="center"/>
    </xf>
    <xf numFmtId="0" fontId="76" fillId="27" borderId="3" xfId="0" applyFont="1" applyFill="1" applyBorder="1" applyAlignment="1">
      <alignment horizontal="left" vertical="center"/>
    </xf>
    <xf numFmtId="0" fontId="28" fillId="4" borderId="0" xfId="0" applyFont="1" applyFill="1" applyAlignment="1">
      <alignment horizontal="right" vertical="center"/>
    </xf>
    <xf numFmtId="0" fontId="67" fillId="27" borderId="2" xfId="0" applyFont="1" applyFill="1" applyBorder="1" applyAlignment="1">
      <alignment vertical="center"/>
    </xf>
    <xf numFmtId="0" fontId="77" fillId="27" borderId="2" xfId="0" applyFont="1" applyFill="1" applyBorder="1" applyAlignment="1">
      <alignment vertical="center"/>
    </xf>
    <xf numFmtId="0" fontId="77" fillId="27" borderId="3" xfId="0" applyFont="1" applyFill="1" applyBorder="1" applyAlignment="1">
      <alignment vertical="center"/>
    </xf>
    <xf numFmtId="0" fontId="28" fillId="27" borderId="23" xfId="0" applyFont="1" applyFill="1" applyBorder="1" applyAlignment="1">
      <alignment vertical="center"/>
    </xf>
    <xf numFmtId="0" fontId="28" fillId="27" borderId="0" xfId="0" applyFont="1" applyFill="1" applyAlignment="1">
      <alignment vertical="center"/>
    </xf>
    <xf numFmtId="0" fontId="78" fillId="27" borderId="0" xfId="0" applyFont="1" applyFill="1" applyAlignment="1">
      <alignment horizontal="left" vertical="center"/>
    </xf>
    <xf numFmtId="0" fontId="78" fillId="27" borderId="18" xfId="0" applyFont="1" applyFill="1" applyBorder="1" applyAlignment="1">
      <alignment horizontal="left" vertical="center"/>
    </xf>
    <xf numFmtId="0" fontId="79" fillId="27" borderId="0" xfId="0" applyFont="1" applyFill="1" applyAlignment="1">
      <alignment vertical="center"/>
    </xf>
    <xf numFmtId="0" fontId="80" fillId="27" borderId="0" xfId="0" applyFont="1" applyFill="1" applyAlignment="1">
      <alignment vertical="center"/>
    </xf>
    <xf numFmtId="0" fontId="80" fillId="27" borderId="18" xfId="0" applyFont="1" applyFill="1" applyBorder="1" applyAlignment="1">
      <alignment vertical="center"/>
    </xf>
    <xf numFmtId="0" fontId="28" fillId="27" borderId="0" xfId="0" applyFont="1" applyFill="1" applyAlignment="1">
      <alignment horizontal="left" vertical="center"/>
    </xf>
    <xf numFmtId="0" fontId="81" fillId="27" borderId="0" xfId="0" applyFont="1" applyFill="1" applyAlignment="1">
      <alignment horizontal="left" vertical="center"/>
    </xf>
    <xf numFmtId="0" fontId="81" fillId="27" borderId="18" xfId="0" applyFont="1" applyFill="1" applyBorder="1" applyAlignment="1">
      <alignment horizontal="left" vertical="center"/>
    </xf>
    <xf numFmtId="0" fontId="82" fillId="27" borderId="0" xfId="0" applyFont="1" applyFill="1" applyAlignment="1">
      <alignment vertical="center"/>
    </xf>
    <xf numFmtId="0" fontId="83" fillId="27" borderId="0" xfId="0" applyFont="1" applyFill="1" applyAlignment="1">
      <alignment vertical="center"/>
    </xf>
    <xf numFmtId="0" fontId="75" fillId="27" borderId="0" xfId="0" applyFont="1" applyFill="1" applyAlignment="1">
      <alignment vertical="center"/>
    </xf>
    <xf numFmtId="0" fontId="76" fillId="27" borderId="0" xfId="0" applyFont="1" applyFill="1" applyAlignment="1">
      <alignment vertical="center"/>
    </xf>
    <xf numFmtId="0" fontId="76" fillId="27" borderId="18" xfId="0" applyFont="1" applyFill="1" applyBorder="1" applyAlignment="1">
      <alignment vertical="center"/>
    </xf>
    <xf numFmtId="0" fontId="84" fillId="27" borderId="0" xfId="0" applyFont="1" applyFill="1" applyAlignment="1">
      <alignment vertical="center"/>
    </xf>
    <xf numFmtId="0" fontId="85" fillId="27" borderId="0" xfId="0" applyFont="1" applyFill="1" applyAlignment="1">
      <alignment vertical="center"/>
    </xf>
    <xf numFmtId="0" fontId="86" fillId="27" borderId="0" xfId="0" applyFont="1" applyFill="1" applyAlignment="1">
      <alignment horizontal="left" vertical="center" indent="1"/>
    </xf>
    <xf numFmtId="0" fontId="86" fillId="27" borderId="0" xfId="0" applyFont="1" applyFill="1" applyAlignment="1">
      <alignment vertical="center"/>
    </xf>
    <xf numFmtId="0" fontId="86" fillId="27" borderId="18" xfId="0" applyFont="1" applyFill="1" applyBorder="1" applyAlignment="1">
      <alignment horizontal="left" vertical="center" indent="1"/>
    </xf>
    <xf numFmtId="0" fontId="86" fillId="27" borderId="18" xfId="0" applyFont="1" applyFill="1" applyBorder="1" applyAlignment="1">
      <alignment vertical="center"/>
    </xf>
    <xf numFmtId="0" fontId="87" fillId="27" borderId="0" xfId="0" applyFont="1" applyFill="1" applyAlignment="1">
      <alignment vertical="center"/>
    </xf>
    <xf numFmtId="0" fontId="28" fillId="4" borderId="0" xfId="0" applyFont="1" applyFill="1" applyAlignment="1">
      <alignment horizontal="center" vertical="center"/>
    </xf>
    <xf numFmtId="0" fontId="87" fillId="27"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90" fillId="27" borderId="4" xfId="0" applyFont="1" applyFill="1" applyBorder="1" applyAlignment="1">
      <alignment horizontal="left" vertical="center"/>
    </xf>
    <xf numFmtId="0" fontId="75" fillId="27" borderId="5" xfId="0" applyFont="1" applyFill="1" applyBorder="1" applyAlignment="1">
      <alignment vertical="center"/>
    </xf>
    <xf numFmtId="0" fontId="86" fillId="27" borderId="5" xfId="0" applyFont="1" applyFill="1" applyBorder="1" applyAlignment="1">
      <alignment vertical="center"/>
    </xf>
    <xf numFmtId="0" fontId="86" fillId="27" borderId="6" xfId="0" applyFont="1" applyFill="1" applyBorder="1" applyAlignment="1">
      <alignment vertical="center"/>
    </xf>
    <xf numFmtId="0" fontId="88" fillId="27" borderId="4" xfId="0" applyFont="1" applyFill="1" applyBorder="1" applyAlignment="1">
      <alignment vertical="center"/>
    </xf>
    <xf numFmtId="0" fontId="85" fillId="27" borderId="5" xfId="0" applyFont="1" applyFill="1" applyBorder="1" applyAlignment="1">
      <alignment vertical="center"/>
    </xf>
    <xf numFmtId="0" fontId="86" fillId="27" borderId="5" xfId="0" applyFont="1" applyFill="1" applyBorder="1" applyAlignment="1">
      <alignment horizontal="left" vertical="center" indent="1"/>
    </xf>
    <xf numFmtId="0" fontId="86" fillId="27"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7" borderId="19" xfId="0" applyFont="1" applyFill="1" applyBorder="1" applyAlignment="1">
      <alignment horizontal="center" vertical="center"/>
    </xf>
    <xf numFmtId="0" fontId="68" fillId="27"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0" xfId="0" applyFont="1" applyFill="1" applyAlignment="1">
      <alignment horizontal="center" vertical="center"/>
    </xf>
    <xf numFmtId="0" fontId="68" fillId="27" borderId="19" xfId="0" quotePrefix="1"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7" borderId="0" xfId="0" quotePrefix="1" applyFont="1" applyFill="1" applyAlignment="1">
      <alignment horizontal="center" vertical="center"/>
    </xf>
    <xf numFmtId="0" fontId="68" fillId="27" borderId="30" xfId="0" quotePrefix="1" applyFont="1" applyFill="1" applyBorder="1" applyAlignment="1">
      <alignment horizontal="center" vertical="center"/>
    </xf>
    <xf numFmtId="0" fontId="68" fillId="27"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9" fillId="0" borderId="0" xfId="0" applyFont="1"/>
    <xf numFmtId="0" fontId="59" fillId="0" borderId="0" xfId="7" applyFont="1" applyAlignment="1">
      <alignment vertical="top" wrapText="1"/>
    </xf>
    <xf numFmtId="0" fontId="100" fillId="0" borderId="0" xfId="0" applyFont="1"/>
    <xf numFmtId="0" fontId="101" fillId="0" borderId="0" xfId="0" applyFont="1"/>
    <xf numFmtId="186" fontId="13" fillId="10" borderId="34" xfId="0" applyNumberFormat="1" applyFont="1" applyFill="1" applyBorder="1" applyAlignment="1">
      <alignment horizontal="center"/>
    </xf>
    <xf numFmtId="0" fontId="103"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5" fillId="0" borderId="0" xfId="7" applyFont="1" applyAlignment="1">
      <alignment horizontal="center" vertical="center" wrapText="1"/>
    </xf>
    <xf numFmtId="0" fontId="106" fillId="0" borderId="0" xfId="7" applyFont="1" applyAlignment="1">
      <alignment horizontal="center" vertical="center" wrapText="1"/>
    </xf>
    <xf numFmtId="0" fontId="105" fillId="0" borderId="0" xfId="0" applyFont="1" applyAlignment="1">
      <alignment vertical="top" wrapText="1"/>
    </xf>
    <xf numFmtId="0" fontId="107"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0"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5"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11"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2" fillId="0" borderId="0" xfId="0" applyFont="1"/>
    <xf numFmtId="0" fontId="7" fillId="0" borderId="0" xfId="7" applyFont="1"/>
    <xf numFmtId="0" fontId="54" fillId="0" borderId="0" xfId="7" applyFont="1" applyAlignment="1">
      <alignment horizontal="right"/>
    </xf>
    <xf numFmtId="0" fontId="113" fillId="0" borderId="0" xfId="5" applyFont="1" applyAlignment="1" applyProtection="1"/>
    <xf numFmtId="0" fontId="114" fillId="0" borderId="0" xfId="7" applyFont="1" applyAlignment="1">
      <alignment horizontal="left" indent="4"/>
    </xf>
    <xf numFmtId="0" fontId="74" fillId="2" borderId="1" xfId="0" applyFont="1" applyFill="1" applyBorder="1" applyAlignment="1">
      <alignment horizontal="center" vertical="center"/>
    </xf>
    <xf numFmtId="0" fontId="92"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2" fillId="2" borderId="0" xfId="0" applyFont="1" applyFill="1" applyAlignment="1">
      <alignment horizontal="left" vertical="center"/>
    </xf>
    <xf numFmtId="0" fontId="92" fillId="2" borderId="0" xfId="0" applyFont="1" applyFill="1" applyAlignment="1">
      <alignment horizontal="center" vertical="center"/>
    </xf>
    <xf numFmtId="0" fontId="92"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3" fillId="2" borderId="0" xfId="0" applyFont="1" applyFill="1" applyAlignment="1">
      <alignment horizontal="right" vertical="center"/>
    </xf>
    <xf numFmtId="10" fontId="93" fillId="2" borderId="0" xfId="0" applyNumberFormat="1" applyFont="1" applyFill="1" applyAlignment="1">
      <alignment horizontal="right" vertical="center"/>
    </xf>
    <xf numFmtId="0" fontId="94" fillId="2" borderId="0" xfId="0" applyFont="1" applyFill="1" applyAlignment="1">
      <alignment horizontal="right" vertical="center"/>
    </xf>
    <xf numFmtId="0" fontId="95" fillId="2" borderId="0" xfId="0" applyFont="1" applyFill="1" applyAlignment="1">
      <alignment horizontal="right" vertical="center"/>
    </xf>
    <xf numFmtId="10" fontId="96" fillId="2" borderId="0" xfId="0" applyNumberFormat="1" applyFont="1" applyFill="1" applyAlignment="1">
      <alignment horizontal="right" vertical="center"/>
    </xf>
    <xf numFmtId="10" fontId="94" fillId="2" borderId="0" xfId="0" applyNumberFormat="1" applyFont="1" applyFill="1" applyAlignment="1">
      <alignment horizontal="right" vertical="center"/>
    </xf>
    <xf numFmtId="0" fontId="96" fillId="2" borderId="0" xfId="0" applyFont="1" applyFill="1" applyAlignment="1">
      <alignment horizontal="right" vertical="center"/>
    </xf>
    <xf numFmtId="0" fontId="96" fillId="2" borderId="23" xfId="0" applyFont="1" applyFill="1" applyBorder="1" applyAlignment="1">
      <alignment horizontal="right" vertical="center"/>
    </xf>
    <xf numFmtId="0" fontId="97" fillId="2" borderId="0" xfId="0" applyFont="1" applyFill="1" applyAlignment="1">
      <alignment horizontal="right" vertical="center"/>
    </xf>
    <xf numFmtId="10" fontId="95" fillId="2" borderId="0" xfId="0" applyNumberFormat="1" applyFont="1" applyFill="1" applyAlignment="1">
      <alignment horizontal="right" vertical="center"/>
    </xf>
    <xf numFmtId="0" fontId="97" fillId="2" borderId="23" xfId="0" applyFont="1" applyFill="1" applyBorder="1" applyAlignment="1">
      <alignment horizontal="righ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5" fillId="0" borderId="0" xfId="7" applyFont="1" applyAlignment="1">
      <alignment horizontal="center" vertical="center" wrapText="1"/>
    </xf>
    <xf numFmtId="0" fontId="115"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10" fontId="117" fillId="2" borderId="0" xfId="0" applyNumberFormat="1" applyFont="1" applyFill="1" applyAlignment="1">
      <alignment horizontal="right" vertical="center"/>
    </xf>
    <xf numFmtId="0" fontId="118" fillId="0" borderId="0" xfId="0" applyFont="1" applyAlignment="1">
      <alignment wrapText="1"/>
    </xf>
    <xf numFmtId="0" fontId="118"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5"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0" fontId="28" fillId="4" borderId="2" xfId="0" applyFont="1" applyFill="1" applyBorder="1" applyAlignment="1">
      <alignment horizontal="center" vertical="center"/>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0" fontId="102" fillId="0" borderId="36" xfId="3" applyFont="1" applyBorder="1" applyAlignment="1" applyProtection="1">
      <alignment horizontal="center" vertical="center" wrapText="1"/>
    </xf>
    <xf numFmtId="0" fontId="67" fillId="4" borderId="26"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74" fillId="4" borderId="1" xfId="0" applyFont="1" applyFill="1" applyBorder="1" applyAlignment="1">
      <alignment horizontal="center" vertical="center"/>
    </xf>
    <xf numFmtId="0" fontId="28" fillId="4" borderId="2" xfId="0" applyFont="1" applyFill="1" applyBorder="1" applyAlignment="1">
      <alignment vertical="center"/>
    </xf>
    <xf numFmtId="0" fontId="28" fillId="4" borderId="3" xfId="0" applyFont="1" applyFill="1" applyBorder="1" applyAlignment="1">
      <alignment vertical="center"/>
    </xf>
    <xf numFmtId="0" fontId="89" fillId="4" borderId="23" xfId="0" applyFont="1" applyFill="1" applyBorder="1" applyAlignment="1">
      <alignment horizontal="right" vertical="center"/>
    </xf>
    <xf numFmtId="0" fontId="88" fillId="4" borderId="0" xfId="0" applyFont="1" applyFill="1" applyAlignment="1">
      <alignment horizontal="right" vertical="center"/>
    </xf>
    <xf numFmtId="0" fontId="91" fillId="4" borderId="4" xfId="0" applyFont="1" applyFill="1" applyBorder="1" applyAlignment="1">
      <alignment horizontal="center" vertical="center"/>
    </xf>
    <xf numFmtId="0" fontId="91"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28" fillId="4" borderId="5" xfId="0" applyFont="1" applyFill="1" applyBorder="1" applyAlignment="1">
      <alignment vertical="center"/>
    </xf>
    <xf numFmtId="0" fontId="67" fillId="4" borderId="6" xfId="0" applyFont="1" applyFill="1" applyBorder="1" applyAlignment="1">
      <alignment horizontal="center" vertic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xf numFmtId="0" fontId="65" fillId="0" borderId="0" xfId="0" applyFont="1" applyAlignment="1">
      <alignment horizontal="left" indent="2"/>
    </xf>
    <xf numFmtId="0" fontId="1" fillId="0" borderId="0" xfId="0" applyFont="1"/>
    <xf numFmtId="186" fontId="13" fillId="10" borderId="24" xfId="0" applyNumberFormat="1" applyFont="1" applyFill="1" applyBorder="1" applyAlignment="1">
      <alignment horizontal="center"/>
    </xf>
    <xf numFmtId="186" fontId="13" fillId="10" borderId="27" xfId="0" applyNumberFormat="1" applyFont="1" applyFill="1" applyBorder="1" applyAlignment="1">
      <alignment horizontal="center"/>
    </xf>
    <xf numFmtId="0" fontId="67" fillId="34" borderId="29" xfId="0" applyFont="1" applyFill="1" applyBorder="1" applyAlignment="1">
      <alignment horizontal="center" vertical="center" wrapText="1"/>
    </xf>
    <xf numFmtId="0" fontId="70" fillId="35" borderId="32" xfId="0" applyFont="1" applyFill="1" applyBorder="1" applyAlignment="1">
      <alignment horizontal="center" vertical="center" wrapText="1"/>
    </xf>
    <xf numFmtId="0" fontId="70" fillId="35" borderId="30" xfId="0" applyFont="1" applyFill="1" applyBorder="1" applyAlignment="1">
      <alignment horizontal="center" vertical="center" wrapText="1"/>
    </xf>
    <xf numFmtId="0" fontId="123" fillId="2" borderId="23" xfId="0" applyFont="1" applyFill="1" applyBorder="1" applyAlignment="1">
      <alignment horizontal="right" vertical="center"/>
    </xf>
    <xf numFmtId="0" fontId="68" fillId="0" borderId="0" xfId="0" applyFont="1" applyAlignment="1">
      <alignment vertical="center"/>
    </xf>
    <xf numFmtId="0" fontId="56" fillId="0" borderId="0" xfId="7" applyFont="1" applyAlignment="1">
      <alignment vertical="top" wrapText="1"/>
    </xf>
    <xf numFmtId="0" fontId="118" fillId="0" borderId="0" xfId="0" applyFont="1" applyAlignment="1">
      <alignment vertical="center" wrapText="1"/>
    </xf>
    <xf numFmtId="0" fontId="124" fillId="0" borderId="0" xfId="0" applyFont="1" applyAlignment="1">
      <alignment vertical="center" wrapText="1"/>
    </xf>
    <xf numFmtId="0" fontId="52" fillId="3" borderId="0" xfId="7" applyFont="1" applyFill="1" applyAlignment="1">
      <alignment horizontal="center" vertical="center" wrapText="1"/>
    </xf>
    <xf numFmtId="0" fontId="115" fillId="3" borderId="0" xfId="7" applyFont="1" applyFill="1" applyAlignment="1">
      <alignment horizontal="center" vertical="center"/>
    </xf>
    <xf numFmtId="0" fontId="13" fillId="3" borderId="0" xfId="7" applyFont="1" applyFill="1" applyAlignment="1">
      <alignment horizontal="center" vertical="center" wrapText="1"/>
    </xf>
    <xf numFmtId="0" fontId="52" fillId="0" borderId="0" xfId="0" applyFont="1" applyAlignment="1">
      <alignment horizontal="center" vertical="center" wrapText="1"/>
    </xf>
    <xf numFmtId="0" fontId="125"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5" fillId="0" borderId="0" xfId="7" applyFont="1" applyAlignment="1">
      <alignment vertical="top" wrapText="1"/>
    </xf>
    <xf numFmtId="0" fontId="126" fillId="0" borderId="0" xfId="7" applyFont="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23" xfId="0" applyFont="1" applyFill="1" applyBorder="1" applyAlignment="1">
      <alignment horizontal="center" vertical="center" wrapText="1"/>
    </xf>
    <xf numFmtId="0" fontId="67" fillId="13" borderId="0" xfId="0" applyFont="1" applyFill="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8" fillId="30" borderId="16" xfId="0" applyFont="1" applyFill="1" applyBorder="1" applyAlignment="1">
      <alignment horizontal="center" vertical="center" wrapText="1"/>
    </xf>
    <xf numFmtId="0" fontId="68" fillId="30" borderId="19" xfId="0" applyFont="1" applyFill="1" applyBorder="1" applyAlignment="1">
      <alignment horizontal="center" vertical="center" wrapText="1"/>
    </xf>
    <xf numFmtId="0" fontId="68" fillId="30" borderId="30"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23" xfId="0" applyFont="1" applyFill="1" applyBorder="1" applyAlignment="1">
      <alignment horizontal="center" vertical="center" wrapText="1"/>
    </xf>
    <xf numFmtId="0" fontId="71" fillId="11" borderId="0" xfId="0" applyFont="1" applyFill="1" applyAlignment="1">
      <alignment horizontal="center" vertical="center" wrapText="1"/>
    </xf>
    <xf numFmtId="0" fontId="71" fillId="11" borderId="18"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18"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121" fillId="13" borderId="1" xfId="3" applyFont="1" applyFill="1" applyBorder="1" applyAlignment="1" applyProtection="1">
      <alignment horizontal="center" vertical="center" wrapText="1"/>
    </xf>
    <xf numFmtId="0" fontId="121" fillId="13" borderId="2" xfId="3" applyFont="1" applyFill="1" applyBorder="1" applyAlignment="1" applyProtection="1">
      <alignment horizontal="center" vertical="center" wrapText="1"/>
    </xf>
    <xf numFmtId="0" fontId="121" fillId="13" borderId="3" xfId="3" applyFont="1" applyFill="1" applyBorder="1" applyAlignment="1" applyProtection="1">
      <alignment horizontal="center" vertical="center" wrapText="1"/>
    </xf>
    <xf numFmtId="0" fontId="121" fillId="13" borderId="23" xfId="3" applyFont="1" applyFill="1" applyBorder="1" applyAlignment="1" applyProtection="1">
      <alignment horizontal="center" vertical="center" wrapText="1"/>
    </xf>
    <xf numFmtId="0" fontId="121" fillId="13" borderId="0" xfId="3" applyFont="1" applyFill="1" applyAlignment="1" applyProtection="1">
      <alignment horizontal="center" vertical="center" wrapText="1"/>
    </xf>
    <xf numFmtId="0" fontId="121" fillId="13" borderId="18" xfId="3" applyFont="1" applyFill="1" applyBorder="1" applyAlignment="1" applyProtection="1">
      <alignment horizontal="center" vertical="center" wrapText="1"/>
    </xf>
    <xf numFmtId="0" fontId="121" fillId="13" borderId="4" xfId="3" applyFont="1" applyFill="1" applyBorder="1" applyAlignment="1" applyProtection="1">
      <alignment horizontal="center" vertical="center" wrapText="1"/>
    </xf>
    <xf numFmtId="0" fontId="121" fillId="13" borderId="5" xfId="3" applyFont="1" applyFill="1" applyBorder="1" applyAlignment="1" applyProtection="1">
      <alignment horizontal="center" vertical="center" wrapText="1"/>
    </xf>
    <xf numFmtId="0" fontId="121" fillId="13" borderId="6" xfId="3" applyFont="1" applyFill="1" applyBorder="1" applyAlignment="1" applyProtection="1">
      <alignment horizontal="center" vertical="center" wrapText="1"/>
    </xf>
    <xf numFmtId="0" fontId="122" fillId="11" borderId="1" xfId="3" applyFont="1" applyFill="1" applyBorder="1" applyAlignment="1" applyProtection="1">
      <alignment horizontal="center" vertical="center" wrapText="1"/>
    </xf>
    <xf numFmtId="0" fontId="122" fillId="11" borderId="2" xfId="3" applyFont="1" applyFill="1" applyBorder="1" applyAlignment="1" applyProtection="1">
      <alignment horizontal="center" vertical="center" wrapText="1"/>
    </xf>
    <xf numFmtId="0" fontId="122" fillId="11" borderId="3" xfId="3" applyFont="1" applyFill="1" applyBorder="1" applyAlignment="1" applyProtection="1">
      <alignment horizontal="center" vertical="center" wrapText="1"/>
    </xf>
    <xf numFmtId="0" fontId="122" fillId="11" borderId="23" xfId="3" applyFont="1" applyFill="1" applyBorder="1" applyAlignment="1" applyProtection="1">
      <alignment horizontal="center" vertical="center" wrapText="1"/>
    </xf>
    <xf numFmtId="0" fontId="122" fillId="11" borderId="0" xfId="3" applyFont="1" applyFill="1" applyAlignment="1" applyProtection="1">
      <alignment horizontal="center" vertical="center" wrapText="1"/>
    </xf>
    <xf numFmtId="0" fontId="122" fillId="11" borderId="18" xfId="3"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116" fillId="11" borderId="2" xfId="0" applyFont="1" applyFill="1" applyBorder="1" applyAlignment="1">
      <alignment horizontal="center" vertical="center" wrapText="1"/>
    </xf>
    <xf numFmtId="0" fontId="116" fillId="11" borderId="3" xfId="0" applyFont="1" applyFill="1" applyBorder="1" applyAlignment="1">
      <alignment horizontal="center" vertical="center" wrapText="1"/>
    </xf>
    <xf numFmtId="0" fontId="116" fillId="11" borderId="23" xfId="0" applyFont="1" applyFill="1" applyBorder="1" applyAlignment="1">
      <alignment horizontal="center" vertical="center" wrapText="1"/>
    </xf>
    <xf numFmtId="0" fontId="116" fillId="11" borderId="0" xfId="0" applyFont="1" applyFill="1" applyAlignment="1">
      <alignment horizontal="center" vertical="center" wrapText="1"/>
    </xf>
    <xf numFmtId="0" fontId="116" fillId="11" borderId="18" xfId="0" applyFont="1" applyFill="1" applyBorder="1" applyAlignment="1">
      <alignment horizontal="center" vertical="center" wrapText="1"/>
    </xf>
    <xf numFmtId="0" fontId="116" fillId="11" borderId="4" xfId="0" applyFont="1" applyFill="1" applyBorder="1" applyAlignment="1">
      <alignment horizontal="center" vertical="center" wrapText="1"/>
    </xf>
    <xf numFmtId="0" fontId="116" fillId="11" borderId="5" xfId="0" applyFont="1" applyFill="1" applyBorder="1" applyAlignment="1">
      <alignment horizontal="center" vertical="center" wrapText="1"/>
    </xf>
    <xf numFmtId="0" fontId="116" fillId="11"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9" fillId="33" borderId="16" xfId="0" applyFont="1" applyFill="1" applyBorder="1" applyAlignment="1">
      <alignment horizontal="center" vertical="center" wrapText="1"/>
    </xf>
    <xf numFmtId="0" fontId="69" fillId="33" borderId="19"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 borderId="2" xfId="0" applyFont="1" applyFill="1" applyBorder="1" applyAlignment="1">
      <alignment horizontal="center" vertical="center"/>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9" fillId="31" borderId="16" xfId="0" applyFont="1" applyFill="1" applyBorder="1" applyAlignment="1">
      <alignment horizontal="center" vertical="center" wrapText="1"/>
    </xf>
    <xf numFmtId="0" fontId="69" fillId="31" borderId="19" xfId="0" applyFont="1" applyFill="1" applyBorder="1" applyAlignment="1">
      <alignment horizontal="center" vertical="center" wrapText="1"/>
    </xf>
    <xf numFmtId="0" fontId="69" fillId="31"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16" xfId="0" applyFont="1" applyFill="1" applyBorder="1" applyAlignment="1">
      <alignment horizontal="center" vertical="center"/>
    </xf>
    <xf numFmtId="0" fontId="28" fillId="4" borderId="30"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102" fillId="0" borderId="35" xfId="3" applyFont="1" applyBorder="1" applyAlignment="1" applyProtection="1">
      <alignment horizontal="center" vertical="center" wrapText="1"/>
    </xf>
    <xf numFmtId="0" fontId="102" fillId="0" borderId="37" xfId="3" applyFont="1" applyBorder="1" applyAlignment="1" applyProtection="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180" fontId="120" fillId="25" borderId="2" xfId="12" applyFont="1" applyFill="1" applyBorder="1" applyAlignment="1">
      <alignment horizontal="center" vertical="center" wrapText="1"/>
    </xf>
    <xf numFmtId="180" fontId="120" fillId="25" borderId="3" xfId="12" applyFont="1" applyFill="1" applyBorder="1" applyAlignment="1">
      <alignment horizontal="center" vertical="center" wrapText="1"/>
    </xf>
    <xf numFmtId="180" fontId="120" fillId="25" borderId="0" xfId="12" applyFont="1" applyFill="1" applyAlignment="1">
      <alignment horizontal="center" vertical="center" wrapText="1"/>
    </xf>
    <xf numFmtId="180" fontId="120" fillId="25" borderId="18" xfId="12" applyFont="1" applyFill="1" applyBorder="1" applyAlignment="1">
      <alignment horizontal="center" vertical="center" wrapText="1"/>
    </xf>
    <xf numFmtId="180" fontId="120" fillId="25" borderId="5" xfId="12" applyFont="1" applyFill="1" applyBorder="1" applyAlignment="1">
      <alignment horizontal="center" vertical="center" wrapText="1"/>
    </xf>
    <xf numFmtId="180" fontId="120" fillId="25" borderId="6" xfId="12"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22" fillId="0" borderId="0" xfId="0" applyFont="1" applyAlignment="1">
      <alignment horizontal="left" vertical="center" wrapText="1"/>
    </xf>
    <xf numFmtId="0" fontId="18" fillId="0" borderId="0" xfId="7" applyFont="1" applyAlignment="1">
      <alignment vertical="center" wrapText="1"/>
    </xf>
    <xf numFmtId="0" fontId="127" fillId="0" borderId="0" xfId="0" applyFont="1" applyAlignment="1">
      <alignment horizontal="left" vertical="center" indent="3" readingOrder="1"/>
    </xf>
    <xf numFmtId="0" fontId="46" fillId="0" borderId="0" xfId="7" applyFont="1" applyAlignment="1">
      <alignment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645729</xdr:colOff>
      <xdr:row>13</xdr:row>
      <xdr:rowOff>165652</xdr:rowOff>
    </xdr:from>
    <xdr:to>
      <xdr:col>11</xdr:col>
      <xdr:colOff>55892</xdr:colOff>
      <xdr:row>17</xdr:row>
      <xdr:rowOff>179760</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04859" y="3119782"/>
          <a:ext cx="3082120" cy="787152"/>
        </a:xfrm>
        <a:prstGeom prst="rect">
          <a:avLst/>
        </a:prstGeom>
      </xdr:spPr>
    </xdr:pic>
    <xdr:clientData/>
  </xdr:twoCellAnchor>
  <xdr:twoCellAnchor editAs="oneCell">
    <xdr:from>
      <xdr:col>18</xdr:col>
      <xdr:colOff>636430</xdr:colOff>
      <xdr:row>29</xdr:row>
      <xdr:rowOff>193251</xdr:rowOff>
    </xdr:from>
    <xdr:to>
      <xdr:col>23</xdr:col>
      <xdr:colOff>106569</xdr:colOff>
      <xdr:row>34</xdr:row>
      <xdr:rowOff>20046</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61321" y="6239555"/>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7</xdr:col>
      <xdr:colOff>709645</xdr:colOff>
      <xdr:row>20</xdr:row>
      <xdr:rowOff>27594</xdr:rowOff>
    </xdr:from>
    <xdr:to>
      <xdr:col>9</xdr:col>
      <xdr:colOff>47038</xdr:colOff>
      <xdr:row>24</xdr:row>
      <xdr:rowOff>41703</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258993" y="4334551"/>
          <a:ext cx="855871" cy="787152"/>
        </a:xfrm>
        <a:prstGeom prst="rect">
          <a:avLst/>
        </a:prstGeom>
      </xdr:spPr>
    </xdr:pic>
    <xdr:clientData/>
  </xdr:twoCellAnchor>
  <xdr:twoCellAnchor editAs="oneCell">
    <xdr:from>
      <xdr:col>11</xdr:col>
      <xdr:colOff>719359</xdr:colOff>
      <xdr:row>24</xdr:row>
      <xdr:rowOff>165646</xdr:rowOff>
    </xdr:from>
    <xdr:to>
      <xdr:col>13</xdr:col>
      <xdr:colOff>60842</xdr:colOff>
      <xdr:row>28</xdr:row>
      <xdr:rowOff>179757</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50446" y="5245646"/>
          <a:ext cx="859961" cy="787154"/>
        </a:xfrm>
        <a:prstGeom prst="rect">
          <a:avLst/>
        </a:prstGeom>
      </xdr:spPr>
    </xdr:pic>
    <xdr:clientData/>
  </xdr:twoCellAnchor>
  <xdr:twoCellAnchor editAs="oneCell">
    <xdr:from>
      <xdr:col>15</xdr:col>
      <xdr:colOff>611483</xdr:colOff>
      <xdr:row>10</xdr:row>
      <xdr:rowOff>138043</xdr:rowOff>
    </xdr:from>
    <xdr:to>
      <xdr:col>17</xdr:col>
      <xdr:colOff>58797</xdr:colOff>
      <xdr:row>13</xdr:row>
      <xdr:rowOff>41413</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512391"/>
          <a:ext cx="786336" cy="48315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171063</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4" sqref="A4"/>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45117</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3"/>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zoomScale="68" zoomScaleNormal="68" workbookViewId="0">
      <selection activeCell="C7" sqref="C7"/>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347</v>
      </c>
    </row>
    <row r="3" spans="1:3" ht="15.5">
      <c r="B3" s="49" t="s">
        <v>23</v>
      </c>
      <c r="C3" s="50" t="s">
        <v>342</v>
      </c>
    </row>
    <row r="4" spans="1:3" ht="41">
      <c r="A4" s="24"/>
      <c r="B4" s="101" t="s">
        <v>24</v>
      </c>
    </row>
    <row r="5" spans="1:3" ht="15.75">
      <c r="A5" s="24"/>
      <c r="B5" s="87"/>
    </row>
    <row r="6" spans="1:3" ht="15.75">
      <c r="A6" s="24"/>
      <c r="B6" s="88"/>
    </row>
    <row r="7" spans="1:3" s="30" customFormat="1" ht="31" customHeight="1">
      <c r="A7" s="263"/>
      <c r="B7" s="36" t="s">
        <v>25</v>
      </c>
    </row>
    <row r="8" spans="1:3" s="30" customFormat="1" ht="76" customHeight="1">
      <c r="A8" s="263"/>
      <c r="B8" s="264" t="s">
        <v>26</v>
      </c>
    </row>
    <row r="9" spans="1:3" s="26" customFormat="1" ht="15.75">
      <c r="A9" s="24"/>
      <c r="B9" s="19"/>
    </row>
    <row r="10" spans="1:3" s="116" customFormat="1" ht="20.5">
      <c r="A10" s="265">
        <v>1</v>
      </c>
      <c r="B10" s="265" t="s">
        <v>27</v>
      </c>
    </row>
    <row r="11" spans="1:3" s="116" customFormat="1" ht="25">
      <c r="A11" s="119"/>
      <c r="B11" s="546" t="s">
        <v>333</v>
      </c>
    </row>
    <row r="12" spans="1:3" s="116" customFormat="1" ht="25">
      <c r="A12" s="119"/>
      <c r="B12" s="546" t="s">
        <v>334</v>
      </c>
    </row>
    <row r="13" spans="1:3" s="116" customFormat="1" ht="25">
      <c r="A13" s="119"/>
      <c r="B13" s="546" t="s">
        <v>335</v>
      </c>
    </row>
    <row r="14" spans="1:3" s="116" customFormat="1" ht="25">
      <c r="A14" s="119"/>
      <c r="B14" s="546" t="s">
        <v>336</v>
      </c>
    </row>
    <row r="15" spans="1:3" s="116" customFormat="1" ht="25">
      <c r="A15" s="119"/>
      <c r="B15" s="546" t="s">
        <v>337</v>
      </c>
    </row>
    <row r="16" spans="1:3" s="116" customFormat="1" ht="25">
      <c r="A16" s="119"/>
      <c r="B16" s="546" t="s">
        <v>338</v>
      </c>
    </row>
    <row r="17" spans="1:3" s="116" customFormat="1" ht="20.5">
      <c r="A17" s="265">
        <v>2</v>
      </c>
      <c r="B17" s="265" t="s">
        <v>28</v>
      </c>
    </row>
    <row r="18" spans="1:3" s="116" customFormat="1" ht="20.5">
      <c r="A18" s="265"/>
      <c r="B18" s="266" t="s">
        <v>29</v>
      </c>
    </row>
    <row r="19" spans="1:3" ht="15.5">
      <c r="A19" s="19"/>
    </row>
    <row r="20" spans="1:3" ht="15.25">
      <c r="B20" s="25"/>
    </row>
    <row r="21" spans="1:3" ht="15.25">
      <c r="B21" s="25"/>
    </row>
    <row r="22" spans="1:3" s="116" customFormat="1" ht="20.5">
      <c r="A22" s="119"/>
      <c r="B22" s="267" t="s">
        <v>30</v>
      </c>
      <c r="C22" s="268"/>
    </row>
    <row r="23" spans="1:3" s="116" customFormat="1" ht="20.25">
      <c r="A23" s="119"/>
    </row>
    <row r="24" spans="1:3" s="116" customFormat="1" ht="20.25">
      <c r="A24" s="119"/>
      <c r="B24" s="269" t="s">
        <v>31</v>
      </c>
    </row>
    <row r="25" spans="1:3" s="116" customFormat="1" ht="20.25">
      <c r="A25" s="119"/>
      <c r="B25" s="269" t="s">
        <v>32</v>
      </c>
    </row>
    <row r="26" spans="1:3" s="116" customFormat="1" ht="20.25">
      <c r="A26" s="119"/>
      <c r="B26" s="269" t="s">
        <v>33</v>
      </c>
    </row>
    <row r="27" spans="1:3" s="116" customFormat="1" ht="20.25">
      <c r="A27" s="119"/>
      <c r="B27" s="269" t="s">
        <v>34</v>
      </c>
    </row>
    <row r="28" spans="1:3" s="116" customFormat="1" ht="20.25">
      <c r="A28" s="119"/>
      <c r="B28" s="269" t="s">
        <v>35</v>
      </c>
    </row>
    <row r="29" spans="1:3" s="116" customFormat="1" ht="20.25">
      <c r="A29" s="119"/>
      <c r="B29" s="270"/>
    </row>
    <row r="30" spans="1:3" s="116" customFormat="1" ht="20.5">
      <c r="A30" s="119"/>
      <c r="B30" s="265" t="s">
        <v>36</v>
      </c>
    </row>
    <row r="31" spans="1:3"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zoomScale="46" zoomScaleNormal="46" workbookViewId="0">
      <selection activeCell="N10" sqref="N10:N13"/>
    </sheetView>
  </sheetViews>
  <sheetFormatPr defaultColWidth="11.5" defaultRowHeight="15.25"/>
  <cols>
    <col min="1" max="1" width="9.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75" customHeight="1">
      <c r="A1" s="494" t="s">
        <v>37</v>
      </c>
      <c r="B1" s="494" t="s">
        <v>38</v>
      </c>
      <c r="C1" s="494" t="s">
        <v>39</v>
      </c>
      <c r="D1" s="497" t="s">
        <v>40</v>
      </c>
      <c r="E1" s="500" t="s">
        <v>41</v>
      </c>
      <c r="F1" s="132" t="s">
        <v>42</v>
      </c>
      <c r="G1" s="132"/>
      <c r="H1" s="133"/>
      <c r="I1" s="133"/>
      <c r="J1" s="133"/>
      <c r="K1" s="133"/>
      <c r="L1" s="133"/>
      <c r="M1" s="133"/>
      <c r="N1" s="133"/>
      <c r="O1" s="133"/>
      <c r="P1" s="133"/>
      <c r="Q1" s="133"/>
      <c r="R1" s="133"/>
      <c r="S1" s="133"/>
      <c r="T1" s="133"/>
      <c r="U1" s="133"/>
      <c r="V1" s="133"/>
      <c r="W1" s="133"/>
      <c r="X1" s="133"/>
      <c r="Y1" s="134"/>
      <c r="Z1" s="134"/>
      <c r="AA1" s="133"/>
      <c r="AB1" s="134"/>
      <c r="AC1" s="135"/>
    </row>
    <row r="2" spans="1:33" s="131" customFormat="1" ht="19.5" customHeight="1">
      <c r="A2" s="495"/>
      <c r="B2" s="495"/>
      <c r="C2" s="495"/>
      <c r="D2" s="498"/>
      <c r="E2" s="501"/>
      <c r="F2" s="136" t="s">
        <v>43</v>
      </c>
      <c r="G2" s="136"/>
      <c r="H2" s="137"/>
      <c r="I2" s="137"/>
      <c r="J2" s="137"/>
      <c r="K2" s="137"/>
      <c r="L2" s="137"/>
      <c r="M2" s="137"/>
      <c r="N2" s="137"/>
      <c r="O2" s="137"/>
      <c r="P2" s="137"/>
      <c r="Q2" s="137"/>
      <c r="R2" s="137"/>
      <c r="S2" s="137"/>
      <c r="T2" s="137"/>
      <c r="U2" s="137"/>
      <c r="V2" s="137"/>
      <c r="W2" s="137"/>
      <c r="X2" s="137"/>
      <c r="Y2" s="137"/>
      <c r="Z2" s="137"/>
      <c r="AA2" s="137"/>
      <c r="AB2" s="137"/>
      <c r="AC2" s="138"/>
      <c r="AD2" s="223"/>
      <c r="AE2" s="223"/>
      <c r="AF2"/>
      <c r="AG2"/>
    </row>
    <row r="3" spans="1:33" s="131" customFormat="1" ht="19.75" customHeight="1">
      <c r="A3" s="495"/>
      <c r="B3" s="495"/>
      <c r="C3" s="495"/>
      <c r="D3" s="498"/>
      <c r="E3" s="501"/>
      <c r="F3" s="139" t="s">
        <v>44</v>
      </c>
      <c r="G3" s="139"/>
      <c r="H3" s="140"/>
      <c r="I3" s="140"/>
      <c r="J3" s="140"/>
      <c r="K3" s="140"/>
      <c r="L3" s="140"/>
      <c r="M3" s="140"/>
      <c r="N3" s="140"/>
      <c r="O3" s="140"/>
      <c r="P3" s="140"/>
      <c r="Q3" s="140"/>
      <c r="R3" s="140"/>
      <c r="S3" s="140"/>
      <c r="T3" s="140"/>
      <c r="U3" s="140"/>
      <c r="V3" s="140"/>
      <c r="W3" s="140"/>
      <c r="X3" s="140"/>
      <c r="Y3" s="140"/>
      <c r="Z3" s="140"/>
      <c r="AA3" s="141"/>
      <c r="AB3" s="140"/>
      <c r="AC3" s="142"/>
      <c r="AD3" s="357"/>
      <c r="AE3" s="357"/>
      <c r="AF3"/>
      <c r="AG3"/>
    </row>
    <row r="4" spans="1:33" s="131" customFormat="1" ht="19.75" customHeight="1" thickBot="1">
      <c r="A4" s="495"/>
      <c r="B4" s="495"/>
      <c r="C4" s="495"/>
      <c r="D4" s="498"/>
      <c r="E4" s="501"/>
      <c r="F4" s="143" t="s">
        <v>45</v>
      </c>
      <c r="G4" s="143"/>
      <c r="H4" s="143"/>
      <c r="I4" s="143"/>
      <c r="J4" s="143"/>
      <c r="K4" s="143"/>
      <c r="L4" s="143"/>
      <c r="M4" s="143"/>
      <c r="N4" s="143"/>
      <c r="O4" s="143"/>
      <c r="P4" s="143"/>
      <c r="Q4" s="143"/>
      <c r="R4" s="143"/>
      <c r="S4" s="143"/>
      <c r="T4" s="143"/>
      <c r="U4" s="143"/>
      <c r="V4" s="143"/>
      <c r="W4" s="143"/>
      <c r="X4" s="143" t="s">
        <v>46</v>
      </c>
      <c r="Y4" s="143"/>
      <c r="Z4" s="144"/>
      <c r="AA4" s="143" t="s">
        <v>46</v>
      </c>
      <c r="AB4" s="143"/>
      <c r="AC4" s="145"/>
    </row>
    <row r="5" spans="1:33" s="358" customFormat="1" ht="13" customHeight="1">
      <c r="A5" s="495"/>
      <c r="B5" s="495"/>
      <c r="C5" s="495"/>
      <c r="D5" s="498"/>
      <c r="E5" s="502" t="s">
        <v>47</v>
      </c>
      <c r="F5" s="504" t="s">
        <v>48</v>
      </c>
      <c r="G5" s="505"/>
      <c r="H5" s="506" t="s">
        <v>49</v>
      </c>
      <c r="I5" s="507"/>
      <c r="J5" s="507"/>
      <c r="K5" s="508"/>
      <c r="L5" s="506" t="s">
        <v>50</v>
      </c>
      <c r="M5" s="507"/>
      <c r="N5" s="507"/>
      <c r="O5" s="508"/>
      <c r="P5" s="506" t="s">
        <v>51</v>
      </c>
      <c r="Q5" s="507"/>
      <c r="R5" s="507"/>
      <c r="S5" s="508"/>
      <c r="T5" s="506" t="s">
        <v>52</v>
      </c>
      <c r="U5" s="507"/>
      <c r="V5" s="507"/>
      <c r="W5" s="508"/>
      <c r="X5" s="506" t="s">
        <v>53</v>
      </c>
      <c r="Y5" s="507"/>
      <c r="Z5" s="508"/>
      <c r="AA5" s="506" t="s">
        <v>54</v>
      </c>
      <c r="AB5" s="507"/>
      <c r="AC5" s="508"/>
    </row>
    <row r="6" spans="1:33" s="358" customFormat="1" ht="12.75" customHeight="1" thickBot="1">
      <c r="A6" s="496"/>
      <c r="B6" s="496"/>
      <c r="C6" s="496"/>
      <c r="D6" s="499"/>
      <c r="E6" s="503"/>
      <c r="F6" s="511">
        <f>DATE(2023,7,9)</f>
        <v>45116</v>
      </c>
      <c r="G6" s="512"/>
      <c r="H6" s="513">
        <f>F6+1</f>
        <v>45117</v>
      </c>
      <c r="I6" s="513"/>
      <c r="J6" s="513"/>
      <c r="K6" s="514"/>
      <c r="L6" s="515">
        <f>H6+1</f>
        <v>45118</v>
      </c>
      <c r="M6" s="513"/>
      <c r="N6" s="513"/>
      <c r="O6" s="514"/>
      <c r="P6" s="515">
        <f>L6+1</f>
        <v>45119</v>
      </c>
      <c r="Q6" s="513"/>
      <c r="R6" s="513"/>
      <c r="S6" s="514"/>
      <c r="T6" s="515">
        <f>P6+1</f>
        <v>45120</v>
      </c>
      <c r="U6" s="513"/>
      <c r="V6" s="513"/>
      <c r="W6" s="514"/>
      <c r="X6" s="515">
        <f>T6+1</f>
        <v>45121</v>
      </c>
      <c r="Y6" s="513"/>
      <c r="Z6" s="514"/>
      <c r="AA6" s="515">
        <f>X6+1</f>
        <v>45122</v>
      </c>
      <c r="AB6" s="513"/>
      <c r="AC6" s="514"/>
    </row>
    <row r="7" spans="1:33" s="131" customFormat="1" ht="38.25" customHeight="1" thickBot="1">
      <c r="A7" s="491"/>
      <c r="B7" s="492"/>
      <c r="C7" s="492"/>
      <c r="D7" s="493"/>
      <c r="E7" s="322"/>
      <c r="F7" s="509" t="s">
        <v>55</v>
      </c>
      <c r="G7" s="510"/>
      <c r="H7" s="338" t="s">
        <v>55</v>
      </c>
      <c r="I7" s="340" t="s">
        <v>56</v>
      </c>
      <c r="J7" s="340" t="s">
        <v>57</v>
      </c>
      <c r="K7" s="339" t="s">
        <v>58</v>
      </c>
      <c r="L7" s="338" t="s">
        <v>55</v>
      </c>
      <c r="M7" s="340" t="s">
        <v>56</v>
      </c>
      <c r="N7" s="340" t="s">
        <v>57</v>
      </c>
      <c r="O7" s="339" t="s">
        <v>58</v>
      </c>
      <c r="P7" s="338" t="s">
        <v>55</v>
      </c>
      <c r="Q7" s="340" t="s">
        <v>56</v>
      </c>
      <c r="R7" s="340" t="s">
        <v>57</v>
      </c>
      <c r="S7" s="339" t="s">
        <v>58</v>
      </c>
      <c r="T7" s="338" t="s">
        <v>55</v>
      </c>
      <c r="U7" s="340" t="s">
        <v>56</v>
      </c>
      <c r="V7" s="340" t="s">
        <v>57</v>
      </c>
      <c r="W7" s="339" t="s">
        <v>58</v>
      </c>
      <c r="X7" s="146"/>
      <c r="Y7" s="147"/>
      <c r="Z7" s="148"/>
      <c r="AA7" s="146"/>
      <c r="AB7" s="147"/>
      <c r="AC7" s="148"/>
    </row>
    <row r="8" spans="1:33" s="358" customFormat="1" ht="15" customHeight="1">
      <c r="A8" s="359">
        <v>4.1666666666666664E-2</v>
      </c>
      <c r="B8" s="149">
        <v>0.91666666666666663</v>
      </c>
      <c r="C8" s="150">
        <f>A8+4/24</f>
        <v>0.20833333333333331</v>
      </c>
      <c r="D8" s="149">
        <f>A8+13/24</f>
        <v>0.58333333333333326</v>
      </c>
      <c r="E8" s="341" t="s">
        <v>59</v>
      </c>
      <c r="F8" s="147"/>
      <c r="G8" s="148"/>
      <c r="H8" s="378" t="s">
        <v>60</v>
      </c>
      <c r="I8" s="378"/>
      <c r="J8" s="378"/>
      <c r="K8" s="379"/>
      <c r="L8" s="458" t="s">
        <v>60</v>
      </c>
      <c r="M8" s="378"/>
      <c r="N8" s="378"/>
      <c r="O8" s="379"/>
      <c r="P8" s="458" t="s">
        <v>60</v>
      </c>
      <c r="Q8" s="378"/>
      <c r="R8" s="378"/>
      <c r="S8" s="379"/>
      <c r="T8" s="458" t="s">
        <v>60</v>
      </c>
      <c r="U8" s="378"/>
      <c r="V8" s="378"/>
      <c r="W8" s="379"/>
      <c r="X8" s="146"/>
      <c r="Y8" s="147"/>
      <c r="Z8" s="148"/>
      <c r="AA8" s="146"/>
      <c r="AB8" s="147"/>
      <c r="AC8" s="148"/>
      <c r="AE8"/>
    </row>
    <row r="9" spans="1:33" s="358" customFormat="1" ht="15" customHeight="1" thickBot="1">
      <c r="A9" s="360">
        <f>A8+0.5/24</f>
        <v>6.25E-2</v>
      </c>
      <c r="B9" s="152">
        <v>0.9375</v>
      </c>
      <c r="C9" s="153">
        <f t="shared" ref="C9:C39" si="0">A9+4/24</f>
        <v>0.22916666666666666</v>
      </c>
      <c r="D9" s="152">
        <f t="shared" ref="D9:D39" si="1">A9+13/24</f>
        <v>0.60416666666666663</v>
      </c>
      <c r="E9" s="342" t="s">
        <v>61</v>
      </c>
      <c r="F9" s="147"/>
      <c r="G9" s="148"/>
      <c r="H9" s="382"/>
      <c r="I9" s="382"/>
      <c r="J9" s="382"/>
      <c r="K9" s="383"/>
      <c r="L9" s="394"/>
      <c r="M9" s="382"/>
      <c r="N9" s="382"/>
      <c r="O9" s="383"/>
      <c r="P9" s="394"/>
      <c r="Q9" s="382"/>
      <c r="R9" s="382"/>
      <c r="S9" s="383"/>
      <c r="T9" s="394"/>
      <c r="U9" s="382"/>
      <c r="V9" s="382"/>
      <c r="W9" s="383"/>
      <c r="X9" s="146"/>
      <c r="Y9" s="147"/>
      <c r="Z9" s="148"/>
      <c r="AA9" s="146"/>
      <c r="AB9" s="147"/>
      <c r="AC9" s="148"/>
      <c r="AE9"/>
    </row>
    <row r="10" spans="1:33" s="358" customFormat="1" ht="15" customHeight="1">
      <c r="A10" s="360">
        <f t="shared" ref="A10:A39" si="2">A9+0.5/24</f>
        <v>8.3333333333333329E-2</v>
      </c>
      <c r="B10" s="152">
        <v>0.95833333333333337</v>
      </c>
      <c r="C10" s="153">
        <f t="shared" si="0"/>
        <v>0.25</v>
      </c>
      <c r="D10" s="152">
        <f t="shared" si="1"/>
        <v>0.625</v>
      </c>
      <c r="E10" s="154" t="s">
        <v>62</v>
      </c>
      <c r="F10" s="147"/>
      <c r="G10" s="148"/>
      <c r="H10" s="395" t="s">
        <v>63</v>
      </c>
      <c r="I10" s="396"/>
      <c r="J10" s="396"/>
      <c r="K10" s="401" t="s">
        <v>64</v>
      </c>
      <c r="L10" s="416" t="s">
        <v>65</v>
      </c>
      <c r="M10" s="516" t="s">
        <v>66</v>
      </c>
      <c r="N10" s="486" t="s">
        <v>67</v>
      </c>
      <c r="O10" s="401" t="s">
        <v>68</v>
      </c>
      <c r="P10" s="452" t="s">
        <v>69</v>
      </c>
      <c r="Q10" s="453"/>
      <c r="R10" s="453"/>
      <c r="S10" s="454"/>
      <c r="T10" s="416" t="s">
        <v>65</v>
      </c>
      <c r="U10" s="483" t="s">
        <v>70</v>
      </c>
      <c r="V10" s="486" t="s">
        <v>67</v>
      </c>
      <c r="W10" s="401" t="s">
        <v>64</v>
      </c>
      <c r="X10" s="146"/>
      <c r="Y10" s="147"/>
      <c r="Z10" s="148"/>
      <c r="AA10" s="146"/>
      <c r="AB10" s="147"/>
      <c r="AC10" s="148"/>
      <c r="AE10"/>
    </row>
    <row r="11" spans="1:33" s="358" customFormat="1" ht="15" customHeight="1" thickBot="1">
      <c r="A11" s="360">
        <f t="shared" si="2"/>
        <v>0.10416666666666666</v>
      </c>
      <c r="B11" s="152">
        <v>0.97916666666666663</v>
      </c>
      <c r="C11" s="153">
        <f t="shared" si="0"/>
        <v>0.27083333333333331</v>
      </c>
      <c r="D11" s="152">
        <f t="shared" si="1"/>
        <v>0.64583333333333326</v>
      </c>
      <c r="E11" s="154" t="s">
        <v>71</v>
      </c>
      <c r="F11" s="147"/>
      <c r="G11" s="148"/>
      <c r="H11" s="397"/>
      <c r="I11" s="398"/>
      <c r="J11" s="398"/>
      <c r="K11" s="402"/>
      <c r="L11" s="417"/>
      <c r="M11" s="517"/>
      <c r="N11" s="487"/>
      <c r="O11" s="402"/>
      <c r="P11" s="455"/>
      <c r="Q11" s="456"/>
      <c r="R11" s="456"/>
      <c r="S11" s="457"/>
      <c r="T11" s="417"/>
      <c r="U11" s="484"/>
      <c r="V11" s="487"/>
      <c r="W11" s="402"/>
      <c r="X11" s="146"/>
      <c r="Y11" s="147"/>
      <c r="Z11" s="148"/>
      <c r="AA11" s="146"/>
      <c r="AB11" s="147"/>
      <c r="AC11" s="148"/>
      <c r="AE11"/>
    </row>
    <row r="12" spans="1:33" s="358" customFormat="1" ht="15" customHeight="1">
      <c r="A12" s="360">
        <f t="shared" si="2"/>
        <v>0.12499999999999999</v>
      </c>
      <c r="B12" s="153">
        <f t="shared" ref="B12:B39" si="3">A12-3/24</f>
        <v>0</v>
      </c>
      <c r="C12" s="152">
        <f t="shared" si="0"/>
        <v>0.29166666666666663</v>
      </c>
      <c r="D12" s="152">
        <f t="shared" si="1"/>
        <v>0.66666666666666663</v>
      </c>
      <c r="E12" s="154" t="s">
        <v>72</v>
      </c>
      <c r="F12" s="147"/>
      <c r="G12" s="148"/>
      <c r="H12" s="397"/>
      <c r="I12" s="398"/>
      <c r="J12" s="398"/>
      <c r="K12" s="402"/>
      <c r="L12" s="417"/>
      <c r="M12" s="517"/>
      <c r="N12" s="487"/>
      <c r="O12" s="402"/>
      <c r="P12" s="489" t="s">
        <v>73</v>
      </c>
      <c r="Q12" s="483" t="s">
        <v>70</v>
      </c>
      <c r="R12" s="486" t="s">
        <v>67</v>
      </c>
      <c r="S12" s="401" t="s">
        <v>64</v>
      </c>
      <c r="T12" s="417"/>
      <c r="U12" s="484"/>
      <c r="V12" s="487"/>
      <c r="W12" s="402"/>
      <c r="X12" s="146"/>
      <c r="Y12" s="147"/>
      <c r="Z12" s="148"/>
      <c r="AA12" s="146"/>
      <c r="AB12" s="147"/>
      <c r="AC12" s="148"/>
    </row>
    <row r="13" spans="1:33" s="358" customFormat="1" ht="15" customHeight="1" thickBot="1">
      <c r="A13" s="360">
        <f t="shared" si="2"/>
        <v>0.14583333333333331</v>
      </c>
      <c r="B13" s="153">
        <f t="shared" si="3"/>
        <v>2.0833333333333315E-2</v>
      </c>
      <c r="C13" s="152">
        <f t="shared" si="0"/>
        <v>0.3125</v>
      </c>
      <c r="D13" s="152">
        <f t="shared" si="1"/>
        <v>0.6875</v>
      </c>
      <c r="E13" s="154" t="s">
        <v>74</v>
      </c>
      <c r="F13" s="147"/>
      <c r="G13" s="148"/>
      <c r="H13" s="399"/>
      <c r="I13" s="400"/>
      <c r="J13" s="400"/>
      <c r="K13" s="403"/>
      <c r="L13" s="418"/>
      <c r="M13" s="518"/>
      <c r="N13" s="488"/>
      <c r="O13" s="403"/>
      <c r="P13" s="490"/>
      <c r="Q13" s="485"/>
      <c r="R13" s="488"/>
      <c r="S13" s="403"/>
      <c r="T13" s="418"/>
      <c r="U13" s="485"/>
      <c r="V13" s="488"/>
      <c r="W13" s="403"/>
      <c r="X13" s="146"/>
      <c r="Y13" s="147"/>
      <c r="Z13" s="148"/>
      <c r="AA13" s="146"/>
      <c r="AB13" s="147"/>
      <c r="AC13" s="148"/>
    </row>
    <row r="14" spans="1:33" s="358" customFormat="1" ht="15" customHeight="1" thickBot="1">
      <c r="A14" s="360">
        <f t="shared" si="2"/>
        <v>0.16666666666666666</v>
      </c>
      <c r="B14" s="153">
        <f t="shared" si="3"/>
        <v>4.1666666666666657E-2</v>
      </c>
      <c r="C14" s="152">
        <f t="shared" si="0"/>
        <v>0.33333333333333331</v>
      </c>
      <c r="D14" s="152">
        <f t="shared" si="1"/>
        <v>0.70833333333333326</v>
      </c>
      <c r="E14" s="155" t="s">
        <v>75</v>
      </c>
      <c r="F14" s="459"/>
      <c r="G14" s="460"/>
      <c r="H14" s="471" t="s">
        <v>76</v>
      </c>
      <c r="I14" s="471"/>
      <c r="J14" s="471"/>
      <c r="K14" s="472"/>
      <c r="L14" s="473" t="s">
        <v>76</v>
      </c>
      <c r="M14" s="471"/>
      <c r="N14" s="471"/>
      <c r="O14" s="472"/>
      <c r="P14" s="473" t="s">
        <v>76</v>
      </c>
      <c r="Q14" s="471"/>
      <c r="R14" s="471"/>
      <c r="S14" s="472"/>
      <c r="T14" s="473" t="s">
        <v>76</v>
      </c>
      <c r="U14" s="471"/>
      <c r="V14" s="471"/>
      <c r="W14" s="472"/>
      <c r="X14" s="146"/>
      <c r="Y14" s="147"/>
      <c r="Z14" s="148"/>
      <c r="AA14" s="146"/>
      <c r="AB14" s="147"/>
      <c r="AC14" s="148"/>
    </row>
    <row r="15" spans="1:33" s="358" customFormat="1" ht="15" customHeight="1">
      <c r="A15" s="360">
        <f t="shared" si="2"/>
        <v>0.1875</v>
      </c>
      <c r="B15" s="153">
        <f t="shared" si="3"/>
        <v>6.25E-2</v>
      </c>
      <c r="C15" s="152">
        <f t="shared" si="0"/>
        <v>0.35416666666666663</v>
      </c>
      <c r="D15" s="152">
        <f t="shared" si="1"/>
        <v>0.72916666666666663</v>
      </c>
      <c r="E15" s="156" t="s">
        <v>77</v>
      </c>
      <c r="F15" s="147"/>
      <c r="G15" s="148"/>
      <c r="H15" s="404" t="s">
        <v>78</v>
      </c>
      <c r="I15" s="405"/>
      <c r="J15" s="405"/>
      <c r="K15" s="406"/>
      <c r="L15" s="416" t="s">
        <v>65</v>
      </c>
      <c r="M15" s="419" t="s">
        <v>79</v>
      </c>
      <c r="N15" s="474" t="s">
        <v>80</v>
      </c>
      <c r="O15" s="401" t="s">
        <v>68</v>
      </c>
      <c r="P15" s="449" t="s">
        <v>81</v>
      </c>
      <c r="Q15" s="450"/>
      <c r="R15" s="450"/>
      <c r="S15" s="451"/>
      <c r="T15" s="416" t="s">
        <v>65</v>
      </c>
      <c r="U15" s="461" t="s">
        <v>82</v>
      </c>
      <c r="V15" s="477" t="s">
        <v>83</v>
      </c>
      <c r="W15" s="401" t="s">
        <v>68</v>
      </c>
      <c r="X15" s="146"/>
      <c r="Y15" s="147"/>
      <c r="Z15" s="148"/>
      <c r="AA15" s="146"/>
      <c r="AB15" s="147"/>
      <c r="AC15" s="148"/>
    </row>
    <row r="16" spans="1:33" s="358" customFormat="1" ht="15" customHeight="1" thickBot="1">
      <c r="A16" s="360">
        <f t="shared" si="2"/>
        <v>0.20833333333333334</v>
      </c>
      <c r="B16" s="153">
        <f t="shared" si="3"/>
        <v>8.3333333333333343E-2</v>
      </c>
      <c r="C16" s="152">
        <f t="shared" si="0"/>
        <v>0.375</v>
      </c>
      <c r="D16" s="152">
        <f t="shared" si="1"/>
        <v>0.75</v>
      </c>
      <c r="E16" s="156" t="s">
        <v>84</v>
      </c>
      <c r="F16" s="147"/>
      <c r="G16" s="148"/>
      <c r="H16" s="407"/>
      <c r="I16" s="408"/>
      <c r="J16" s="408"/>
      <c r="K16" s="409"/>
      <c r="L16" s="417"/>
      <c r="M16" s="420"/>
      <c r="N16" s="475"/>
      <c r="O16" s="402"/>
      <c r="P16" s="455"/>
      <c r="Q16" s="456"/>
      <c r="R16" s="456"/>
      <c r="S16" s="457"/>
      <c r="T16" s="417"/>
      <c r="U16" s="462"/>
      <c r="V16" s="478"/>
      <c r="W16" s="402"/>
      <c r="X16" s="146"/>
      <c r="Y16" s="147"/>
      <c r="Z16" s="148"/>
      <c r="AA16" s="146"/>
      <c r="AB16" s="147"/>
      <c r="AC16" s="148"/>
    </row>
    <row r="17" spans="1:29" s="358" customFormat="1" ht="15" customHeight="1">
      <c r="A17" s="360">
        <f t="shared" si="2"/>
        <v>0.22916666666666669</v>
      </c>
      <c r="B17" s="153">
        <f t="shared" si="3"/>
        <v>0.10416666666666669</v>
      </c>
      <c r="C17" s="152">
        <f t="shared" si="0"/>
        <v>0.39583333333333337</v>
      </c>
      <c r="D17" s="152">
        <f t="shared" si="1"/>
        <v>0.77083333333333326</v>
      </c>
      <c r="E17" s="156" t="s">
        <v>85</v>
      </c>
      <c r="F17" s="147"/>
      <c r="G17" s="148"/>
      <c r="H17" s="407"/>
      <c r="I17" s="408"/>
      <c r="J17" s="408"/>
      <c r="K17" s="409"/>
      <c r="L17" s="417"/>
      <c r="M17" s="420"/>
      <c r="N17" s="475"/>
      <c r="O17" s="402"/>
      <c r="P17" s="449" t="s">
        <v>86</v>
      </c>
      <c r="Q17" s="450"/>
      <c r="R17" s="450"/>
      <c r="S17" s="451"/>
      <c r="T17" s="417"/>
      <c r="U17" s="462"/>
      <c r="V17" s="478"/>
      <c r="W17" s="402"/>
      <c r="X17" s="146"/>
      <c r="Y17" s="147"/>
      <c r="Z17" s="148"/>
      <c r="AA17" s="146"/>
      <c r="AB17" s="147"/>
      <c r="AC17" s="148"/>
    </row>
    <row r="18" spans="1:29" s="358" customFormat="1" ht="15" customHeight="1" thickBot="1">
      <c r="A18" s="360">
        <f t="shared" si="2"/>
        <v>0.25</v>
      </c>
      <c r="B18" s="153">
        <f t="shared" si="3"/>
        <v>0.125</v>
      </c>
      <c r="C18" s="152">
        <f t="shared" si="0"/>
        <v>0.41666666666666663</v>
      </c>
      <c r="D18" s="152">
        <f t="shared" si="1"/>
        <v>0.79166666666666663</v>
      </c>
      <c r="E18" s="156" t="s">
        <v>87</v>
      </c>
      <c r="F18" s="147"/>
      <c r="G18" s="148"/>
      <c r="H18" s="410"/>
      <c r="I18" s="411"/>
      <c r="J18" s="411"/>
      <c r="K18" s="412"/>
      <c r="L18" s="418"/>
      <c r="M18" s="421"/>
      <c r="N18" s="476"/>
      <c r="O18" s="403"/>
      <c r="P18" s="455"/>
      <c r="Q18" s="456"/>
      <c r="R18" s="456"/>
      <c r="S18" s="457"/>
      <c r="T18" s="418"/>
      <c r="U18" s="463"/>
      <c r="V18" s="479"/>
      <c r="W18" s="403"/>
      <c r="X18" s="146"/>
      <c r="Y18" s="147"/>
      <c r="Z18" s="148"/>
      <c r="AA18" s="146"/>
      <c r="AB18" s="147"/>
      <c r="AC18" s="148"/>
    </row>
    <row r="19" spans="1:29" s="358" customFormat="1" ht="15" customHeight="1" thickBot="1">
      <c r="A19" s="360">
        <f t="shared" si="2"/>
        <v>0.27083333333333331</v>
      </c>
      <c r="B19" s="153">
        <f t="shared" si="3"/>
        <v>0.14583333333333331</v>
      </c>
      <c r="C19" s="152">
        <f t="shared" si="0"/>
        <v>0.4375</v>
      </c>
      <c r="D19" s="152">
        <f t="shared" si="1"/>
        <v>0.8125</v>
      </c>
      <c r="E19" s="342" t="s">
        <v>88</v>
      </c>
      <c r="F19" s="147"/>
      <c r="G19" s="148"/>
      <c r="H19" s="378" t="s">
        <v>89</v>
      </c>
      <c r="I19" s="378"/>
      <c r="J19" s="378"/>
      <c r="K19" s="379"/>
      <c r="L19" s="378" t="s">
        <v>89</v>
      </c>
      <c r="M19" s="378"/>
      <c r="N19" s="378"/>
      <c r="O19" s="379"/>
      <c r="P19" s="378" t="s">
        <v>89</v>
      </c>
      <c r="Q19" s="378"/>
      <c r="R19" s="378"/>
      <c r="S19" s="379"/>
      <c r="T19" s="378" t="s">
        <v>89</v>
      </c>
      <c r="U19" s="378"/>
      <c r="V19" s="378"/>
      <c r="W19" s="379"/>
      <c r="X19" s="146"/>
      <c r="Y19" s="147"/>
      <c r="Z19" s="148"/>
      <c r="AA19" s="146"/>
      <c r="AB19" s="147"/>
      <c r="AC19" s="148"/>
    </row>
    <row r="20" spans="1:29" s="358" customFormat="1" ht="15" customHeight="1" thickBot="1">
      <c r="A20" s="151">
        <f t="shared" si="2"/>
        <v>0.29166666666666663</v>
      </c>
      <c r="B20" s="153">
        <f t="shared" si="3"/>
        <v>0.16666666666666663</v>
      </c>
      <c r="C20" s="152">
        <f t="shared" si="0"/>
        <v>0.45833333333333326</v>
      </c>
      <c r="D20" s="152">
        <f t="shared" si="1"/>
        <v>0.83333333333333326</v>
      </c>
      <c r="E20" s="342" t="s">
        <v>90</v>
      </c>
      <c r="F20" s="147"/>
      <c r="G20" s="148"/>
      <c r="H20" s="382"/>
      <c r="I20" s="382"/>
      <c r="J20" s="382"/>
      <c r="K20" s="383"/>
      <c r="L20" s="382"/>
      <c r="M20" s="382"/>
      <c r="N20" s="382"/>
      <c r="O20" s="383"/>
      <c r="P20" s="382"/>
      <c r="Q20" s="382"/>
      <c r="R20" s="382"/>
      <c r="S20" s="383"/>
      <c r="T20" s="382"/>
      <c r="U20" s="382"/>
      <c r="V20" s="382"/>
      <c r="W20" s="383"/>
      <c r="X20" s="395" t="s">
        <v>91</v>
      </c>
      <c r="Y20" s="396"/>
      <c r="Z20" s="413"/>
      <c r="AA20" s="146"/>
      <c r="AB20" s="147"/>
      <c r="AC20" s="148"/>
    </row>
    <row r="21" spans="1:29" s="358" customFormat="1" ht="15" customHeight="1" thickBot="1">
      <c r="A21" s="151">
        <f t="shared" si="2"/>
        <v>0.31249999999999994</v>
      </c>
      <c r="B21" s="153">
        <f t="shared" si="3"/>
        <v>0.18749999999999994</v>
      </c>
      <c r="C21" s="152">
        <f t="shared" si="0"/>
        <v>0.47916666666666663</v>
      </c>
      <c r="D21" s="152">
        <f t="shared" si="1"/>
        <v>0.85416666666666652</v>
      </c>
      <c r="E21" s="156" t="s">
        <v>92</v>
      </c>
      <c r="F21" s="147"/>
      <c r="G21" s="148"/>
      <c r="H21" s="416" t="s">
        <v>65</v>
      </c>
      <c r="I21" s="483" t="s">
        <v>70</v>
      </c>
      <c r="J21" s="474" t="s">
        <v>80</v>
      </c>
      <c r="K21" s="401" t="s">
        <v>68</v>
      </c>
      <c r="L21" s="416" t="s">
        <v>65</v>
      </c>
      <c r="M21" s="461" t="s">
        <v>82</v>
      </c>
      <c r="N21" s="464" t="s">
        <v>93</v>
      </c>
      <c r="O21" s="401" t="s">
        <v>64</v>
      </c>
      <c r="P21" s="467" t="s">
        <v>94</v>
      </c>
      <c r="Q21" s="461" t="s">
        <v>82</v>
      </c>
      <c r="R21" s="422"/>
      <c r="S21" s="401" t="s">
        <v>64</v>
      </c>
      <c r="T21" s="467" t="s">
        <v>94</v>
      </c>
      <c r="U21" s="461" t="s">
        <v>82</v>
      </c>
      <c r="V21" s="422"/>
      <c r="W21" s="401" t="s">
        <v>68</v>
      </c>
      <c r="X21" s="397"/>
      <c r="Y21" s="398"/>
      <c r="Z21" s="414"/>
      <c r="AA21" s="146"/>
      <c r="AB21" s="147"/>
      <c r="AC21" s="148"/>
    </row>
    <row r="22" spans="1:29" s="358" customFormat="1" ht="15" customHeight="1">
      <c r="A22" s="151">
        <f t="shared" si="2"/>
        <v>0.33333333333333326</v>
      </c>
      <c r="B22" s="153">
        <f t="shared" si="3"/>
        <v>0.20833333333333326</v>
      </c>
      <c r="C22" s="152">
        <f t="shared" si="0"/>
        <v>0.49999999999999989</v>
      </c>
      <c r="D22" s="152">
        <f t="shared" si="1"/>
        <v>0.87499999999999989</v>
      </c>
      <c r="E22" s="156" t="s">
        <v>95</v>
      </c>
      <c r="F22" s="519" t="s">
        <v>96</v>
      </c>
      <c r="G22" s="520"/>
      <c r="H22" s="417"/>
      <c r="I22" s="484"/>
      <c r="J22" s="475"/>
      <c r="K22" s="402"/>
      <c r="L22" s="417"/>
      <c r="M22" s="462"/>
      <c r="N22" s="465"/>
      <c r="O22" s="402"/>
      <c r="P22" s="468"/>
      <c r="Q22" s="462"/>
      <c r="R22" s="423"/>
      <c r="S22" s="402"/>
      <c r="T22" s="468"/>
      <c r="U22" s="462"/>
      <c r="V22" s="423"/>
      <c r="W22" s="402"/>
      <c r="X22" s="397"/>
      <c r="Y22" s="398"/>
      <c r="Z22" s="414"/>
      <c r="AA22" s="146"/>
      <c r="AB22" s="147"/>
      <c r="AC22" s="148"/>
    </row>
    <row r="23" spans="1:29" s="358" customFormat="1" ht="15" customHeight="1" thickBot="1">
      <c r="A23" s="151">
        <f t="shared" si="2"/>
        <v>0.35416666666666657</v>
      </c>
      <c r="B23" s="153">
        <f t="shared" si="3"/>
        <v>0.22916666666666657</v>
      </c>
      <c r="C23" s="152">
        <f t="shared" si="0"/>
        <v>0.52083333333333326</v>
      </c>
      <c r="D23" s="152">
        <f t="shared" si="1"/>
        <v>0.89583333333333326</v>
      </c>
      <c r="E23" s="156" t="s">
        <v>97</v>
      </c>
      <c r="F23" s="521"/>
      <c r="G23" s="522"/>
      <c r="H23" s="417"/>
      <c r="I23" s="484"/>
      <c r="J23" s="475"/>
      <c r="K23" s="402"/>
      <c r="L23" s="417"/>
      <c r="M23" s="462"/>
      <c r="N23" s="465"/>
      <c r="O23" s="402"/>
      <c r="P23" s="468"/>
      <c r="Q23" s="462"/>
      <c r="R23" s="423"/>
      <c r="S23" s="402"/>
      <c r="T23" s="468"/>
      <c r="U23" s="462"/>
      <c r="V23" s="423"/>
      <c r="W23" s="402"/>
      <c r="X23" s="397"/>
      <c r="Y23" s="398"/>
      <c r="Z23" s="414"/>
      <c r="AA23" s="146"/>
      <c r="AB23" s="147"/>
      <c r="AC23" s="148"/>
    </row>
    <row r="24" spans="1:29" s="358" customFormat="1" ht="15" customHeight="1" thickBot="1">
      <c r="A24" s="151">
        <f t="shared" si="2"/>
        <v>0.37499999999999989</v>
      </c>
      <c r="B24" s="153">
        <f t="shared" si="3"/>
        <v>0.24999999999999989</v>
      </c>
      <c r="C24" s="152">
        <f t="shared" si="0"/>
        <v>0.54166666666666652</v>
      </c>
      <c r="D24" s="152">
        <f t="shared" si="1"/>
        <v>0.91666666666666652</v>
      </c>
      <c r="E24" s="156" t="s">
        <v>98</v>
      </c>
      <c r="F24" s="147"/>
      <c r="G24" s="148"/>
      <c r="H24" s="418"/>
      <c r="I24" s="485"/>
      <c r="J24" s="476"/>
      <c r="K24" s="403"/>
      <c r="L24" s="418"/>
      <c r="M24" s="463"/>
      <c r="N24" s="466"/>
      <c r="O24" s="403"/>
      <c r="P24" s="469"/>
      <c r="Q24" s="463"/>
      <c r="R24" s="424"/>
      <c r="S24" s="403"/>
      <c r="T24" s="469"/>
      <c r="U24" s="463"/>
      <c r="V24" s="424"/>
      <c r="W24" s="403"/>
      <c r="X24" s="397"/>
      <c r="Y24" s="398"/>
      <c r="Z24" s="414"/>
      <c r="AA24" s="146"/>
      <c r="AB24" s="147"/>
      <c r="AC24" s="148"/>
    </row>
    <row r="25" spans="1:29" s="358" customFormat="1" ht="15" customHeight="1" thickBot="1">
      <c r="A25" s="151">
        <f t="shared" si="2"/>
        <v>0.3958333333333332</v>
      </c>
      <c r="B25" s="153">
        <f t="shared" si="3"/>
        <v>0.2708333333333332</v>
      </c>
      <c r="C25" s="152">
        <f t="shared" si="0"/>
        <v>0.56249999999999989</v>
      </c>
      <c r="D25" s="152">
        <f t="shared" si="1"/>
        <v>0.93749999999999978</v>
      </c>
      <c r="E25" s="155" t="s">
        <v>99</v>
      </c>
      <c r="F25" s="459"/>
      <c r="G25" s="460"/>
      <c r="H25" s="473" t="s">
        <v>76</v>
      </c>
      <c r="I25" s="471"/>
      <c r="J25" s="471"/>
      <c r="K25" s="472"/>
      <c r="L25" s="473" t="s">
        <v>76</v>
      </c>
      <c r="M25" s="471"/>
      <c r="N25" s="471"/>
      <c r="O25" s="472"/>
      <c r="P25" s="473" t="s">
        <v>76</v>
      </c>
      <c r="Q25" s="471"/>
      <c r="R25" s="471"/>
      <c r="S25" s="472"/>
      <c r="T25" s="473" t="s">
        <v>76</v>
      </c>
      <c r="U25" s="471"/>
      <c r="V25" s="471"/>
      <c r="W25" s="472"/>
      <c r="X25" s="397"/>
      <c r="Y25" s="398"/>
      <c r="Z25" s="414"/>
      <c r="AA25" s="146"/>
      <c r="AB25" s="147"/>
      <c r="AC25" s="148"/>
    </row>
    <row r="26" spans="1:29" s="358" customFormat="1" ht="15" customHeight="1">
      <c r="A26" s="151">
        <f t="shared" si="2"/>
        <v>0.41666666666666652</v>
      </c>
      <c r="B26" s="152">
        <f t="shared" si="3"/>
        <v>0.29166666666666652</v>
      </c>
      <c r="C26" s="152">
        <f t="shared" si="0"/>
        <v>0.58333333333333315</v>
      </c>
      <c r="D26" s="152">
        <f t="shared" si="1"/>
        <v>0.95833333333333315</v>
      </c>
      <c r="E26" s="154" t="s">
        <v>100</v>
      </c>
      <c r="F26" s="523" t="s">
        <v>101</v>
      </c>
      <c r="G26" s="524"/>
      <c r="H26" s="416" t="s">
        <v>65</v>
      </c>
      <c r="I26" s="422"/>
      <c r="J26" s="464" t="s">
        <v>93</v>
      </c>
      <c r="K26" s="401" t="s">
        <v>64</v>
      </c>
      <c r="L26" s="467" t="s">
        <v>94</v>
      </c>
      <c r="M26" s="483" t="s">
        <v>70</v>
      </c>
      <c r="N26" s="477" t="s">
        <v>83</v>
      </c>
      <c r="O26" s="401" t="s">
        <v>64</v>
      </c>
      <c r="P26" s="422"/>
      <c r="Q26" s="480" t="s">
        <v>102</v>
      </c>
      <c r="R26" s="474" t="s">
        <v>80</v>
      </c>
      <c r="S26" s="401" t="s">
        <v>64</v>
      </c>
      <c r="T26" s="416" t="s">
        <v>65</v>
      </c>
      <c r="U26" s="419" t="s">
        <v>79</v>
      </c>
      <c r="V26" s="422"/>
      <c r="W26" s="422"/>
      <c r="X26" s="397"/>
      <c r="Y26" s="398"/>
      <c r="Z26" s="414"/>
      <c r="AA26" s="146"/>
      <c r="AB26" s="147"/>
      <c r="AC26" s="148"/>
    </row>
    <row r="27" spans="1:29" s="358" customFormat="1" ht="15" customHeight="1">
      <c r="A27" s="151">
        <f t="shared" si="2"/>
        <v>0.43749999999999983</v>
      </c>
      <c r="B27" s="152">
        <f t="shared" si="3"/>
        <v>0.31249999999999983</v>
      </c>
      <c r="C27" s="152">
        <f t="shared" si="0"/>
        <v>0.60416666666666652</v>
      </c>
      <c r="D27" s="152">
        <f t="shared" si="1"/>
        <v>0.97916666666666652</v>
      </c>
      <c r="E27" s="156" t="s">
        <v>103</v>
      </c>
      <c r="F27" s="525"/>
      <c r="G27" s="526"/>
      <c r="H27" s="417"/>
      <c r="I27" s="423"/>
      <c r="J27" s="465"/>
      <c r="K27" s="402"/>
      <c r="L27" s="468"/>
      <c r="M27" s="484"/>
      <c r="N27" s="478"/>
      <c r="O27" s="402"/>
      <c r="P27" s="423"/>
      <c r="Q27" s="481"/>
      <c r="R27" s="475"/>
      <c r="S27" s="402"/>
      <c r="T27" s="417"/>
      <c r="U27" s="420"/>
      <c r="V27" s="423"/>
      <c r="W27" s="423"/>
      <c r="X27" s="397"/>
      <c r="Y27" s="398"/>
      <c r="Z27" s="414"/>
      <c r="AA27" s="146"/>
      <c r="AB27" s="147"/>
      <c r="AC27" s="148"/>
    </row>
    <row r="28" spans="1:29" s="358" customFormat="1" ht="15" customHeight="1" thickBot="1">
      <c r="A28" s="151">
        <f t="shared" si="2"/>
        <v>0.45833333333333315</v>
      </c>
      <c r="B28" s="152">
        <f t="shared" si="3"/>
        <v>0.33333333333333315</v>
      </c>
      <c r="C28" s="152">
        <f t="shared" si="0"/>
        <v>0.62499999999999978</v>
      </c>
      <c r="D28" s="153">
        <f t="shared" si="1"/>
        <v>0.99999999999999978</v>
      </c>
      <c r="E28" s="156" t="s">
        <v>104</v>
      </c>
      <c r="F28" s="527"/>
      <c r="G28" s="528"/>
      <c r="H28" s="417"/>
      <c r="I28" s="423"/>
      <c r="J28" s="465"/>
      <c r="K28" s="402"/>
      <c r="L28" s="468"/>
      <c r="M28" s="484"/>
      <c r="N28" s="478"/>
      <c r="O28" s="402"/>
      <c r="P28" s="423"/>
      <c r="Q28" s="481"/>
      <c r="R28" s="475"/>
      <c r="S28" s="402"/>
      <c r="T28" s="417"/>
      <c r="U28" s="420"/>
      <c r="V28" s="423"/>
      <c r="W28" s="423"/>
      <c r="X28" s="397"/>
      <c r="Y28" s="398"/>
      <c r="Z28" s="414"/>
      <c r="AA28" s="146"/>
      <c r="AB28" s="147"/>
      <c r="AC28" s="148"/>
    </row>
    <row r="29" spans="1:29" s="358" customFormat="1" ht="15" customHeight="1" thickBot="1">
      <c r="A29" s="151">
        <f t="shared" si="2"/>
        <v>0.47916666666666646</v>
      </c>
      <c r="B29" s="152">
        <f t="shared" si="3"/>
        <v>0.35416666666666646</v>
      </c>
      <c r="C29" s="152">
        <f t="shared" si="0"/>
        <v>0.64583333333333315</v>
      </c>
      <c r="D29" s="153">
        <f t="shared" si="1"/>
        <v>1.020833333333333</v>
      </c>
      <c r="E29" s="156" t="s">
        <v>105</v>
      </c>
      <c r="F29" s="519" t="s">
        <v>106</v>
      </c>
      <c r="G29" s="520"/>
      <c r="H29" s="418"/>
      <c r="I29" s="424"/>
      <c r="J29" s="466"/>
      <c r="K29" s="403"/>
      <c r="L29" s="469"/>
      <c r="M29" s="485"/>
      <c r="N29" s="479"/>
      <c r="O29" s="403"/>
      <c r="P29" s="424"/>
      <c r="Q29" s="482"/>
      <c r="R29" s="476"/>
      <c r="S29" s="403"/>
      <c r="T29" s="418"/>
      <c r="U29" s="421"/>
      <c r="V29" s="424"/>
      <c r="W29" s="424"/>
      <c r="X29" s="399"/>
      <c r="Y29" s="400"/>
      <c r="Z29" s="415"/>
      <c r="AA29" s="146"/>
      <c r="AB29" s="147"/>
      <c r="AC29" s="148"/>
    </row>
    <row r="30" spans="1:29" s="358" customFormat="1" ht="15" customHeight="1" thickBot="1">
      <c r="A30" s="151">
        <f t="shared" si="2"/>
        <v>0.49999999999999978</v>
      </c>
      <c r="B30" s="152">
        <f t="shared" si="3"/>
        <v>0.37499999999999978</v>
      </c>
      <c r="C30" s="152">
        <f t="shared" si="0"/>
        <v>0.66666666666666641</v>
      </c>
      <c r="D30" s="153">
        <f t="shared" si="1"/>
        <v>1.0416666666666665</v>
      </c>
      <c r="E30" s="361" t="s">
        <v>107</v>
      </c>
      <c r="F30" s="521"/>
      <c r="G30" s="522"/>
      <c r="H30" s="425" t="s">
        <v>108</v>
      </c>
      <c r="I30" s="426"/>
      <c r="J30" s="426"/>
      <c r="K30" s="427"/>
      <c r="L30" s="434" t="s">
        <v>109</v>
      </c>
      <c r="M30" s="435"/>
      <c r="N30" s="435"/>
      <c r="O30" s="436"/>
      <c r="P30" s="473" t="s">
        <v>76</v>
      </c>
      <c r="Q30" s="471"/>
      <c r="R30" s="471"/>
      <c r="S30" s="472"/>
      <c r="T30" s="473" t="s">
        <v>76</v>
      </c>
      <c r="U30" s="471"/>
      <c r="V30" s="471"/>
      <c r="W30" s="472"/>
      <c r="X30" s="440" t="s">
        <v>110</v>
      </c>
      <c r="Y30" s="441"/>
      <c r="Z30" s="442"/>
      <c r="AA30" s="146"/>
      <c r="AB30" s="147"/>
      <c r="AC30" s="148"/>
    </row>
    <row r="31" spans="1:29" s="358" customFormat="1" ht="15" customHeight="1">
      <c r="A31" s="151">
        <f t="shared" si="2"/>
        <v>0.52083333333333315</v>
      </c>
      <c r="B31" s="152">
        <f t="shared" si="3"/>
        <v>0.39583333333333315</v>
      </c>
      <c r="C31" s="152">
        <f t="shared" si="0"/>
        <v>0.68749999999999978</v>
      </c>
      <c r="D31" s="153">
        <f t="shared" si="1"/>
        <v>1.0624999999999998</v>
      </c>
      <c r="E31" s="342" t="s">
        <v>111</v>
      </c>
      <c r="F31" s="378" t="s">
        <v>112</v>
      </c>
      <c r="G31" s="379"/>
      <c r="H31" s="428"/>
      <c r="I31" s="429"/>
      <c r="J31" s="429"/>
      <c r="K31" s="430"/>
      <c r="L31" s="437"/>
      <c r="M31" s="438"/>
      <c r="N31" s="438"/>
      <c r="O31" s="439"/>
      <c r="P31" s="384" t="s">
        <v>113</v>
      </c>
      <c r="Q31" s="385"/>
      <c r="R31" s="385"/>
      <c r="S31" s="386"/>
      <c r="T31" s="449" t="s">
        <v>114</v>
      </c>
      <c r="U31" s="450"/>
      <c r="V31" s="450"/>
      <c r="W31" s="451"/>
      <c r="X31" s="443"/>
      <c r="Y31" s="444"/>
      <c r="Z31" s="445"/>
      <c r="AA31" s="146"/>
      <c r="AB31" s="147"/>
      <c r="AC31" s="148"/>
    </row>
    <row r="32" spans="1:29" s="358" customFormat="1" ht="15" customHeight="1" thickBot="1">
      <c r="A32" s="151">
        <f t="shared" si="2"/>
        <v>0.54166666666666652</v>
      </c>
      <c r="B32" s="152">
        <f t="shared" si="3"/>
        <v>0.41666666666666652</v>
      </c>
      <c r="C32" s="152">
        <f t="shared" si="0"/>
        <v>0.70833333333333315</v>
      </c>
      <c r="D32" s="153">
        <f t="shared" si="1"/>
        <v>1.083333333333333</v>
      </c>
      <c r="E32" s="342" t="s">
        <v>115</v>
      </c>
      <c r="F32" s="380"/>
      <c r="G32" s="381"/>
      <c r="H32" s="431"/>
      <c r="I32" s="432"/>
      <c r="J32" s="432"/>
      <c r="K32" s="433"/>
      <c r="L32" s="443" t="s">
        <v>112</v>
      </c>
      <c r="M32" s="444"/>
      <c r="N32" s="444"/>
      <c r="O32" s="445"/>
      <c r="P32" s="387"/>
      <c r="Q32" s="388"/>
      <c r="R32" s="388"/>
      <c r="S32" s="389"/>
      <c r="T32" s="452"/>
      <c r="U32" s="453"/>
      <c r="V32" s="453"/>
      <c r="W32" s="454"/>
      <c r="X32" s="443"/>
      <c r="Y32" s="444"/>
      <c r="Z32" s="445"/>
      <c r="AA32" s="146"/>
      <c r="AB32" s="147"/>
      <c r="AC32" s="148"/>
    </row>
    <row r="33" spans="1:29" s="358" customFormat="1" ht="15" customHeight="1">
      <c r="A33" s="151">
        <f t="shared" si="2"/>
        <v>0.56249999999999989</v>
      </c>
      <c r="B33" s="152">
        <f t="shared" si="3"/>
        <v>0.43749999999999989</v>
      </c>
      <c r="C33" s="152">
        <f t="shared" si="0"/>
        <v>0.72916666666666652</v>
      </c>
      <c r="D33" s="153">
        <f t="shared" si="1"/>
        <v>1.1041666666666665</v>
      </c>
      <c r="E33" s="342" t="s">
        <v>116</v>
      </c>
      <c r="F33" s="380"/>
      <c r="G33" s="381"/>
      <c r="H33" s="440" t="s">
        <v>112</v>
      </c>
      <c r="I33" s="441"/>
      <c r="J33" s="441"/>
      <c r="K33" s="442"/>
      <c r="L33" s="443"/>
      <c r="M33" s="444"/>
      <c r="N33" s="444"/>
      <c r="O33" s="445"/>
      <c r="P33" s="387"/>
      <c r="Q33" s="388"/>
      <c r="R33" s="388"/>
      <c r="S33" s="389"/>
      <c r="T33" s="452"/>
      <c r="U33" s="453"/>
      <c r="V33" s="453"/>
      <c r="W33" s="454"/>
      <c r="X33" s="443"/>
      <c r="Y33" s="444"/>
      <c r="Z33" s="445"/>
      <c r="AA33" s="146"/>
      <c r="AB33" s="147"/>
      <c r="AC33" s="148"/>
    </row>
    <row r="34" spans="1:29" s="358" customFormat="1" ht="15" customHeight="1" thickBot="1">
      <c r="A34" s="151">
        <f t="shared" si="2"/>
        <v>0.58333333333333326</v>
      </c>
      <c r="B34" s="152">
        <f t="shared" si="3"/>
        <v>0.45833333333333326</v>
      </c>
      <c r="C34" s="152">
        <f t="shared" si="0"/>
        <v>0.74999999999999989</v>
      </c>
      <c r="D34" s="153">
        <f t="shared" si="1"/>
        <v>1.125</v>
      </c>
      <c r="E34" s="342" t="s">
        <v>117</v>
      </c>
      <c r="F34" s="380"/>
      <c r="G34" s="381"/>
      <c r="H34" s="443"/>
      <c r="I34" s="444"/>
      <c r="J34" s="444"/>
      <c r="K34" s="445"/>
      <c r="L34" s="443"/>
      <c r="M34" s="444"/>
      <c r="N34" s="444"/>
      <c r="O34" s="445"/>
      <c r="P34" s="390"/>
      <c r="Q34" s="391"/>
      <c r="R34" s="391"/>
      <c r="S34" s="392"/>
      <c r="T34" s="455"/>
      <c r="U34" s="456"/>
      <c r="V34" s="456"/>
      <c r="W34" s="457"/>
      <c r="X34" s="443"/>
      <c r="Y34" s="444"/>
      <c r="Z34" s="445"/>
      <c r="AA34" s="146"/>
      <c r="AB34" s="147"/>
      <c r="AC34" s="148"/>
    </row>
    <row r="35" spans="1:29" s="358" customFormat="1" ht="15" customHeight="1">
      <c r="A35" s="151">
        <f t="shared" si="2"/>
        <v>0.60416666666666663</v>
      </c>
      <c r="B35" s="152">
        <f t="shared" si="3"/>
        <v>0.47916666666666663</v>
      </c>
      <c r="C35" s="152">
        <f t="shared" si="0"/>
        <v>0.77083333333333326</v>
      </c>
      <c r="D35" s="153">
        <f t="shared" si="1"/>
        <v>1.1458333333333333</v>
      </c>
      <c r="E35" s="157" t="s">
        <v>118</v>
      </c>
      <c r="F35" s="380"/>
      <c r="G35" s="381"/>
      <c r="H35" s="443"/>
      <c r="I35" s="444"/>
      <c r="J35" s="444"/>
      <c r="K35" s="445"/>
      <c r="L35" s="443"/>
      <c r="M35" s="444"/>
      <c r="N35" s="444"/>
      <c r="O35" s="445"/>
      <c r="P35" s="393" t="s">
        <v>112</v>
      </c>
      <c r="Q35" s="380"/>
      <c r="R35" s="380"/>
      <c r="S35" s="381"/>
      <c r="T35" s="458" t="s">
        <v>112</v>
      </c>
      <c r="U35" s="378"/>
      <c r="V35" s="378"/>
      <c r="W35" s="379"/>
      <c r="X35" s="443"/>
      <c r="Y35" s="444"/>
      <c r="Z35" s="445"/>
      <c r="AA35" s="146"/>
      <c r="AB35" s="147"/>
      <c r="AC35" s="148"/>
    </row>
    <row r="36" spans="1:29" s="358" customFormat="1" ht="15" customHeight="1">
      <c r="A36" s="151">
        <f t="shared" si="2"/>
        <v>0.625</v>
      </c>
      <c r="B36" s="152">
        <f t="shared" si="3"/>
        <v>0.5</v>
      </c>
      <c r="C36" s="152">
        <f t="shared" si="0"/>
        <v>0.79166666666666663</v>
      </c>
      <c r="D36" s="153">
        <f t="shared" si="1"/>
        <v>1.1666666666666665</v>
      </c>
      <c r="E36" s="362" t="s">
        <v>119</v>
      </c>
      <c r="F36" s="380"/>
      <c r="G36" s="381"/>
      <c r="H36" s="443"/>
      <c r="I36" s="444"/>
      <c r="J36" s="444"/>
      <c r="K36" s="445"/>
      <c r="L36" s="443"/>
      <c r="M36" s="444"/>
      <c r="N36" s="444"/>
      <c r="O36" s="445"/>
      <c r="P36" s="393"/>
      <c r="Q36" s="380"/>
      <c r="R36" s="380"/>
      <c r="S36" s="381"/>
      <c r="T36" s="393"/>
      <c r="U36" s="380"/>
      <c r="V36" s="380"/>
      <c r="W36" s="381"/>
      <c r="X36" s="443"/>
      <c r="Y36" s="444"/>
      <c r="Z36" s="445"/>
      <c r="AA36" s="146"/>
      <c r="AB36" s="147"/>
      <c r="AC36" s="148"/>
    </row>
    <row r="37" spans="1:29" s="358" customFormat="1" ht="15" customHeight="1">
      <c r="A37" s="151">
        <f t="shared" si="2"/>
        <v>0.64583333333333337</v>
      </c>
      <c r="B37" s="152">
        <f t="shared" si="3"/>
        <v>0.52083333333333337</v>
      </c>
      <c r="C37" s="152">
        <f t="shared" si="0"/>
        <v>0.8125</v>
      </c>
      <c r="D37" s="153">
        <f t="shared" si="1"/>
        <v>1.1875</v>
      </c>
      <c r="E37" s="362" t="s">
        <v>120</v>
      </c>
      <c r="F37" s="380"/>
      <c r="G37" s="381"/>
      <c r="H37" s="443"/>
      <c r="I37" s="444"/>
      <c r="J37" s="444"/>
      <c r="K37" s="445"/>
      <c r="L37" s="443"/>
      <c r="M37" s="444"/>
      <c r="N37" s="444"/>
      <c r="O37" s="445"/>
      <c r="P37" s="393"/>
      <c r="Q37" s="380"/>
      <c r="R37" s="380"/>
      <c r="S37" s="381"/>
      <c r="T37" s="393"/>
      <c r="U37" s="380"/>
      <c r="V37" s="380"/>
      <c r="W37" s="381"/>
      <c r="X37" s="443"/>
      <c r="Y37" s="444"/>
      <c r="Z37" s="445"/>
      <c r="AA37" s="146"/>
      <c r="AB37" s="147"/>
      <c r="AC37" s="148"/>
    </row>
    <row r="38" spans="1:29" s="358" customFormat="1" ht="15" customHeight="1">
      <c r="A38" s="151">
        <f t="shared" si="2"/>
        <v>0.66666666666666674</v>
      </c>
      <c r="B38" s="152">
        <f t="shared" si="3"/>
        <v>0.54166666666666674</v>
      </c>
      <c r="C38" s="152">
        <f t="shared" si="0"/>
        <v>0.83333333333333337</v>
      </c>
      <c r="D38" s="153">
        <f t="shared" si="1"/>
        <v>1.2083333333333335</v>
      </c>
      <c r="E38" s="362" t="s">
        <v>121</v>
      </c>
      <c r="F38" s="380"/>
      <c r="G38" s="381"/>
      <c r="H38" s="443"/>
      <c r="I38" s="444"/>
      <c r="J38" s="444"/>
      <c r="K38" s="445"/>
      <c r="L38" s="443"/>
      <c r="M38" s="444"/>
      <c r="N38" s="444"/>
      <c r="O38" s="445"/>
      <c r="P38" s="393"/>
      <c r="Q38" s="380"/>
      <c r="R38" s="380"/>
      <c r="S38" s="381"/>
      <c r="T38" s="393"/>
      <c r="U38" s="380"/>
      <c r="V38" s="380"/>
      <c r="W38" s="381"/>
      <c r="X38" s="443"/>
      <c r="Y38" s="444"/>
      <c r="Z38" s="445"/>
      <c r="AA38" s="146"/>
      <c r="AB38" s="147"/>
      <c r="AC38" s="148"/>
    </row>
    <row r="39" spans="1:29" s="358" customFormat="1" ht="15" customHeight="1" thickBot="1">
      <c r="A39" s="158">
        <f t="shared" si="2"/>
        <v>0.68750000000000011</v>
      </c>
      <c r="B39" s="159">
        <f t="shared" si="3"/>
        <v>0.56250000000000011</v>
      </c>
      <c r="C39" s="159">
        <f t="shared" si="0"/>
        <v>0.85416666666666674</v>
      </c>
      <c r="D39" s="232">
        <f t="shared" si="1"/>
        <v>1.2291666666666667</v>
      </c>
      <c r="E39" s="363" t="s">
        <v>122</v>
      </c>
      <c r="F39" s="382"/>
      <c r="G39" s="383"/>
      <c r="H39" s="446"/>
      <c r="I39" s="447"/>
      <c r="J39" s="447"/>
      <c r="K39" s="448"/>
      <c r="L39" s="446"/>
      <c r="M39" s="447"/>
      <c r="N39" s="447"/>
      <c r="O39" s="448"/>
      <c r="P39" s="394"/>
      <c r="Q39" s="382"/>
      <c r="R39" s="382"/>
      <c r="S39" s="383"/>
      <c r="T39" s="394"/>
      <c r="U39" s="382"/>
      <c r="V39" s="382"/>
      <c r="W39" s="383"/>
      <c r="X39" s="446"/>
      <c r="Y39" s="447"/>
      <c r="Z39" s="448"/>
      <c r="AA39" s="160"/>
      <c r="AB39" s="161"/>
      <c r="AC39" s="162"/>
    </row>
    <row r="40" spans="1:29" s="131" customFormat="1" ht="13.75" thickBot="1">
      <c r="E40" s="343" t="s">
        <v>123</v>
      </c>
      <c r="F40" s="344"/>
      <c r="G40" s="344"/>
      <c r="H40" s="344"/>
      <c r="I40" s="337"/>
      <c r="J40" s="337"/>
      <c r="K40" s="337"/>
      <c r="L40" s="344"/>
      <c r="M40" s="344"/>
      <c r="N40" s="344"/>
      <c r="O40" s="344"/>
      <c r="P40" s="344"/>
      <c r="Q40" s="344"/>
      <c r="R40" s="344"/>
      <c r="S40" s="344"/>
      <c r="T40" s="344"/>
      <c r="U40" s="344"/>
      <c r="V40" s="344"/>
      <c r="W40" s="344"/>
      <c r="X40" s="344"/>
      <c r="Y40" s="344"/>
      <c r="Z40" s="344"/>
      <c r="AA40" s="344"/>
      <c r="AB40" s="344"/>
      <c r="AC40" s="345"/>
    </row>
    <row r="41" spans="1:29" s="131" customFormat="1" ht="13">
      <c r="E41" s="163" t="s">
        <v>124</v>
      </c>
      <c r="F41" s="164" t="s">
        <v>125</v>
      </c>
      <c r="G41" s="165"/>
      <c r="H41" s="166"/>
      <c r="I41" s="166"/>
      <c r="J41" s="166"/>
      <c r="K41" s="166"/>
      <c r="L41" s="166"/>
      <c r="M41" s="167"/>
      <c r="N41" s="194"/>
      <c r="O41" s="194"/>
      <c r="P41" s="168" t="s">
        <v>126</v>
      </c>
      <c r="Q41" s="164" t="s">
        <v>127</v>
      </c>
      <c r="R41" s="169"/>
      <c r="S41" s="169"/>
      <c r="T41" s="170"/>
      <c r="U41" s="170"/>
      <c r="V41" s="170"/>
      <c r="W41" s="170"/>
      <c r="X41" s="171"/>
      <c r="Y41" s="196"/>
      <c r="Z41" s="194"/>
      <c r="AA41" s="194"/>
      <c r="AB41" s="196"/>
      <c r="AC41" s="197"/>
    </row>
    <row r="42" spans="1:29" s="131" customFormat="1" ht="13">
      <c r="E42" s="163" t="s">
        <v>128</v>
      </c>
      <c r="F42" s="172" t="s">
        <v>129</v>
      </c>
      <c r="G42" s="173"/>
      <c r="H42" s="174"/>
      <c r="I42" s="174"/>
      <c r="J42" s="174"/>
      <c r="K42" s="174"/>
      <c r="L42" s="174"/>
      <c r="M42" s="175"/>
      <c r="N42" s="194"/>
      <c r="O42" s="194"/>
      <c r="P42" s="168" t="s">
        <v>130</v>
      </c>
      <c r="Q42" s="172" t="s">
        <v>131</v>
      </c>
      <c r="R42" s="176"/>
      <c r="S42" s="176"/>
      <c r="T42" s="177"/>
      <c r="U42" s="177"/>
      <c r="V42" s="177"/>
      <c r="W42" s="177"/>
      <c r="X42" s="178"/>
      <c r="Y42" s="196"/>
      <c r="Z42" s="194"/>
      <c r="AA42" s="194"/>
      <c r="AB42" s="196"/>
      <c r="AC42" s="197"/>
    </row>
    <row r="43" spans="1:29" s="131" customFormat="1" ht="13">
      <c r="E43" s="163" t="s">
        <v>132</v>
      </c>
      <c r="F43" s="172" t="s">
        <v>133</v>
      </c>
      <c r="G43" s="179"/>
      <c r="H43" s="180"/>
      <c r="I43" s="180"/>
      <c r="J43" s="180"/>
      <c r="K43" s="180"/>
      <c r="L43" s="180"/>
      <c r="M43" s="181"/>
      <c r="N43" s="194"/>
      <c r="O43" s="194"/>
      <c r="P43" s="168" t="s">
        <v>134</v>
      </c>
      <c r="Q43" s="172" t="s">
        <v>135</v>
      </c>
      <c r="R43" s="182"/>
      <c r="S43" s="182"/>
      <c r="T43" s="183"/>
      <c r="U43" s="183"/>
      <c r="V43" s="183"/>
      <c r="W43" s="183"/>
      <c r="X43" s="178"/>
      <c r="Y43" s="196"/>
      <c r="Z43" s="194"/>
      <c r="AA43" s="194"/>
      <c r="AB43" s="196"/>
      <c r="AC43" s="197"/>
    </row>
    <row r="44" spans="1:29" s="131" customFormat="1" ht="13">
      <c r="E44" s="163" t="s">
        <v>94</v>
      </c>
      <c r="F44" s="172" t="s">
        <v>136</v>
      </c>
      <c r="G44" s="188"/>
      <c r="H44" s="189"/>
      <c r="I44" s="180"/>
      <c r="J44" s="180"/>
      <c r="K44" s="180"/>
      <c r="L44" s="180"/>
      <c r="M44" s="181"/>
      <c r="N44" s="194"/>
      <c r="O44" s="194"/>
      <c r="P44" s="168" t="s">
        <v>137</v>
      </c>
      <c r="Q44" s="172" t="s">
        <v>138</v>
      </c>
      <c r="R44" s="184"/>
      <c r="S44" s="184"/>
      <c r="T44" s="185"/>
      <c r="U44" s="185"/>
      <c r="V44" s="185"/>
      <c r="W44" s="185"/>
      <c r="X44" s="186"/>
      <c r="Y44" s="196"/>
      <c r="Z44" s="194"/>
      <c r="AA44" s="194"/>
      <c r="AB44" s="196"/>
      <c r="AC44" s="197"/>
    </row>
    <row r="45" spans="1:29" s="131" customFormat="1" ht="13">
      <c r="E45" s="163" t="s">
        <v>139</v>
      </c>
      <c r="F45" s="172" t="s">
        <v>140</v>
      </c>
      <c r="G45" s="179"/>
      <c r="H45" s="180"/>
      <c r="I45" s="180"/>
      <c r="J45" s="185"/>
      <c r="K45" s="180"/>
      <c r="L45" s="180"/>
      <c r="M45" s="181"/>
      <c r="N45" s="194"/>
      <c r="O45" s="194"/>
      <c r="P45" s="168" t="s">
        <v>141</v>
      </c>
      <c r="Q45" s="172" t="s">
        <v>142</v>
      </c>
      <c r="R45" s="188"/>
      <c r="S45" s="188"/>
      <c r="T45" s="189"/>
      <c r="U45" s="189"/>
      <c r="V45" s="189"/>
      <c r="W45" s="185"/>
      <c r="X45" s="186"/>
      <c r="Y45" s="196"/>
      <c r="Z45" s="194"/>
      <c r="AA45" s="194"/>
      <c r="AB45" s="196"/>
      <c r="AC45" s="197"/>
    </row>
    <row r="46" spans="1:29" s="131" customFormat="1" ht="13">
      <c r="E46" s="163" t="s">
        <v>143</v>
      </c>
      <c r="F46" s="172" t="s">
        <v>144</v>
      </c>
      <c r="G46" s="173"/>
      <c r="H46" s="187"/>
      <c r="I46" s="185"/>
      <c r="J46" s="185"/>
      <c r="K46" s="185"/>
      <c r="L46" s="185"/>
      <c r="M46" s="186"/>
      <c r="N46" s="194"/>
      <c r="O46" s="194"/>
      <c r="P46" s="168" t="s">
        <v>145</v>
      </c>
      <c r="Q46" s="172" t="s">
        <v>146</v>
      </c>
      <c r="R46" s="184"/>
      <c r="S46" s="184"/>
      <c r="T46" s="185"/>
      <c r="U46" s="190"/>
      <c r="V46" s="190"/>
      <c r="W46" s="190"/>
      <c r="X46" s="186"/>
      <c r="Y46" s="196"/>
      <c r="Z46" s="194"/>
      <c r="AA46" s="194"/>
      <c r="AB46" s="196"/>
      <c r="AC46" s="197"/>
    </row>
    <row r="47" spans="1:29" s="131" customFormat="1" ht="13">
      <c r="E47" s="163" t="s">
        <v>147</v>
      </c>
      <c r="F47" s="172" t="s">
        <v>148</v>
      </c>
      <c r="G47" s="173"/>
      <c r="H47" s="185"/>
      <c r="I47" s="189"/>
      <c r="J47" s="185"/>
      <c r="K47" s="185"/>
      <c r="L47" s="185"/>
      <c r="M47" s="186"/>
      <c r="N47" s="194"/>
      <c r="O47" s="194"/>
      <c r="P47" s="168"/>
      <c r="Q47" s="172"/>
      <c r="R47" s="184"/>
      <c r="S47" s="184"/>
      <c r="T47" s="190"/>
      <c r="U47" s="189"/>
      <c r="V47" s="189"/>
      <c r="W47" s="189"/>
      <c r="X47" s="191"/>
      <c r="Y47" s="196"/>
      <c r="Z47" s="194"/>
      <c r="AA47" s="194"/>
      <c r="AB47" s="196"/>
      <c r="AC47" s="197"/>
    </row>
    <row r="48" spans="1:29" s="131" customFormat="1" ht="13">
      <c r="E48" s="163" t="s">
        <v>149</v>
      </c>
      <c r="F48" s="172" t="s">
        <v>150</v>
      </c>
      <c r="G48" s="173"/>
      <c r="H48" s="190"/>
      <c r="I48" s="185"/>
      <c r="J48" s="189"/>
      <c r="K48" s="190"/>
      <c r="L48" s="185"/>
      <c r="M48" s="186"/>
      <c r="N48" s="194"/>
      <c r="O48" s="194"/>
      <c r="P48" s="168"/>
      <c r="Q48" s="172"/>
      <c r="R48" s="184"/>
      <c r="S48" s="184"/>
      <c r="T48" s="190"/>
      <c r="U48" s="189"/>
      <c r="V48" s="189"/>
      <c r="W48" s="189"/>
      <c r="X48" s="191"/>
      <c r="Y48" s="196"/>
      <c r="Z48" s="194"/>
      <c r="AA48" s="194"/>
      <c r="AB48" s="196"/>
      <c r="AC48" s="197"/>
    </row>
    <row r="49" spans="5:32" s="131" customFormat="1" ht="13">
      <c r="E49" s="163" t="s">
        <v>151</v>
      </c>
      <c r="F49" s="172" t="s">
        <v>152</v>
      </c>
      <c r="G49" s="173"/>
      <c r="H49" s="189"/>
      <c r="I49" s="189"/>
      <c r="J49" s="190"/>
      <c r="K49" s="190"/>
      <c r="L49" s="190"/>
      <c r="M49" s="192"/>
      <c r="N49" s="194"/>
      <c r="O49" s="194"/>
      <c r="P49" s="168"/>
      <c r="Q49" s="172"/>
      <c r="R49" s="193"/>
      <c r="S49" s="193"/>
      <c r="T49" s="189"/>
      <c r="U49" s="189"/>
      <c r="V49" s="189"/>
      <c r="W49" s="189"/>
      <c r="X49" s="191"/>
      <c r="Y49" s="196"/>
      <c r="Z49" s="194"/>
      <c r="AA49" s="194"/>
      <c r="AB49" s="196"/>
      <c r="AC49" s="197"/>
    </row>
    <row r="50" spans="5:32" s="131" customFormat="1" ht="13">
      <c r="E50" s="163" t="s">
        <v>153</v>
      </c>
      <c r="F50" s="172" t="s">
        <v>154</v>
      </c>
      <c r="G50" s="173"/>
      <c r="H50" s="190"/>
      <c r="I50" s="190"/>
      <c r="J50" s="189"/>
      <c r="K50" s="190"/>
      <c r="L50" s="190"/>
      <c r="M50" s="192"/>
      <c r="N50" s="194"/>
      <c r="O50" s="194"/>
      <c r="P50" s="168"/>
      <c r="Q50" s="172"/>
      <c r="R50" s="195"/>
      <c r="S50" s="195"/>
      <c r="T50" s="189"/>
      <c r="U50" s="189"/>
      <c r="V50" s="189"/>
      <c r="W50" s="189"/>
      <c r="X50" s="191"/>
      <c r="Y50" s="196"/>
      <c r="Z50" s="194"/>
      <c r="AA50" s="194"/>
      <c r="AB50" s="196"/>
      <c r="AC50" s="197"/>
    </row>
    <row r="51" spans="5:32" s="131" customFormat="1" ht="13">
      <c r="E51" s="163" t="s">
        <v>155</v>
      </c>
      <c r="F51" s="172" t="s">
        <v>156</v>
      </c>
      <c r="G51" s="179"/>
      <c r="H51" s="189"/>
      <c r="I51" s="189"/>
      <c r="J51" s="189"/>
      <c r="K51" s="189"/>
      <c r="L51" s="190"/>
      <c r="M51" s="192"/>
      <c r="N51" s="194"/>
      <c r="O51" s="194"/>
      <c r="P51" s="168"/>
      <c r="Q51" s="172"/>
      <c r="R51" s="188"/>
      <c r="S51" s="188"/>
      <c r="T51" s="189"/>
      <c r="U51" s="189"/>
      <c r="V51" s="189"/>
      <c r="W51" s="189"/>
      <c r="X51" s="191"/>
      <c r="Y51" s="196"/>
      <c r="Z51" s="194"/>
      <c r="AA51" s="194"/>
      <c r="AB51" s="196"/>
      <c r="AC51" s="197"/>
    </row>
    <row r="52" spans="5:32" s="131" customFormat="1" ht="13.75" thickBot="1">
      <c r="E52" s="346"/>
      <c r="F52" s="198"/>
      <c r="G52" s="199"/>
      <c r="H52" s="200"/>
      <c r="I52" s="200"/>
      <c r="J52" s="200"/>
      <c r="K52" s="200"/>
      <c r="L52" s="200"/>
      <c r="M52" s="201"/>
      <c r="N52" s="194"/>
      <c r="O52" s="194"/>
      <c r="P52" s="347"/>
      <c r="Q52" s="202"/>
      <c r="R52" s="203"/>
      <c r="S52" s="203"/>
      <c r="T52" s="204"/>
      <c r="U52" s="204"/>
      <c r="V52" s="204"/>
      <c r="W52" s="204"/>
      <c r="X52" s="205"/>
      <c r="Y52" s="196"/>
      <c r="Z52" s="194"/>
      <c r="AA52" s="194"/>
      <c r="AB52" s="196"/>
      <c r="AC52" s="197"/>
    </row>
    <row r="53" spans="5:32" s="131" customFormat="1" ht="13.75" thickBot="1">
      <c r="E53" s="348"/>
      <c r="F53" s="349"/>
      <c r="G53" s="349"/>
      <c r="H53" s="349"/>
      <c r="I53" s="349"/>
      <c r="J53" s="349"/>
      <c r="K53" s="349"/>
      <c r="L53" s="349"/>
      <c r="M53" s="349"/>
      <c r="N53" s="349"/>
      <c r="O53" s="349"/>
      <c r="P53" s="350"/>
      <c r="Q53" s="350"/>
      <c r="R53" s="350"/>
      <c r="S53" s="350"/>
      <c r="T53" s="350"/>
      <c r="U53" s="350"/>
      <c r="V53" s="350"/>
      <c r="W53" s="350"/>
      <c r="X53" s="351"/>
      <c r="Y53" s="351"/>
      <c r="Z53" s="350"/>
      <c r="AA53" s="351"/>
      <c r="AB53" s="351"/>
      <c r="AC53" s="352"/>
    </row>
    <row r="54" spans="5:32" s="206" customFormat="1" ht="13.75" thickBot="1">
      <c r="E54" s="271" t="s">
        <v>157</v>
      </c>
      <c r="F54" s="272"/>
      <c r="G54" s="272"/>
      <c r="H54" s="272"/>
      <c r="I54" s="272"/>
      <c r="J54" s="272"/>
      <c r="K54" s="272"/>
      <c r="L54" s="272"/>
      <c r="M54" s="273"/>
      <c r="N54" s="273"/>
      <c r="O54" s="273"/>
      <c r="P54" s="273"/>
      <c r="Q54" s="470"/>
      <c r="R54" s="470"/>
      <c r="S54" s="470"/>
      <c r="T54" s="470"/>
      <c r="U54" s="470"/>
      <c r="V54" s="470"/>
      <c r="W54" s="470"/>
      <c r="X54" s="273"/>
      <c r="Y54" s="273"/>
      <c r="Z54" s="273"/>
      <c r="AA54" s="273"/>
      <c r="AB54" s="273"/>
      <c r="AC54" s="274"/>
      <c r="AD54"/>
      <c r="AE54"/>
      <c r="AF54"/>
    </row>
    <row r="55" spans="5:32" s="207" customFormat="1" ht="15" customHeight="1" thickBot="1">
      <c r="E55" s="275"/>
      <c r="F55" s="276"/>
      <c r="G55" s="208" t="s">
        <v>158</v>
      </c>
      <c r="H55" s="209" t="s">
        <v>159</v>
      </c>
      <c r="I55" s="210"/>
      <c r="J55" s="211"/>
      <c r="K55" s="211" t="s">
        <v>160</v>
      </c>
      <c r="L55" s="212" t="s">
        <v>161</v>
      </c>
      <c r="M55" s="277"/>
      <c r="N55" s="278"/>
      <c r="O55" s="278"/>
      <c r="P55" s="278"/>
      <c r="Q55" s="278"/>
      <c r="R55" s="278"/>
      <c r="S55" s="278"/>
      <c r="T55" s="278"/>
      <c r="U55" s="278"/>
      <c r="V55" s="278"/>
      <c r="W55" s="278"/>
      <c r="X55" s="278"/>
      <c r="Y55" s="278"/>
      <c r="Z55" s="279"/>
      <c r="AA55" s="279"/>
      <c r="AB55" s="279"/>
      <c r="AC55" s="280"/>
      <c r="AD55"/>
      <c r="AE55"/>
      <c r="AF55"/>
    </row>
    <row r="56" spans="5:32" s="207" customFormat="1" ht="12" customHeight="1">
      <c r="E56" s="281" t="s">
        <v>162</v>
      </c>
      <c r="F56" s="282"/>
      <c r="G56" s="213">
        <v>70</v>
      </c>
      <c r="H56" s="213" t="s">
        <v>163</v>
      </c>
      <c r="I56" s="213"/>
      <c r="J56" s="214"/>
      <c r="K56" s="213">
        <v>1</v>
      </c>
      <c r="L56" s="213">
        <v>2</v>
      </c>
      <c r="M56" s="283"/>
      <c r="N56" s="278"/>
      <c r="O56" s="278"/>
      <c r="P56" s="278"/>
      <c r="Q56" s="278"/>
      <c r="R56" s="278"/>
      <c r="S56" s="278"/>
      <c r="T56" s="278"/>
      <c r="U56" s="278"/>
      <c r="V56" s="278"/>
      <c r="W56" s="278"/>
      <c r="X56" s="278"/>
      <c r="Y56" s="278"/>
      <c r="Z56" s="279"/>
      <c r="AA56" s="279"/>
      <c r="AB56" s="279"/>
      <c r="AC56" s="280"/>
      <c r="AD56"/>
      <c r="AE56"/>
      <c r="AF56"/>
    </row>
    <row r="57" spans="5:32" s="207" customFormat="1" ht="12" customHeight="1">
      <c r="E57" s="281" t="s">
        <v>164</v>
      </c>
      <c r="F57" s="284"/>
      <c r="G57" s="215">
        <v>30</v>
      </c>
      <c r="H57" s="215" t="s">
        <v>163</v>
      </c>
      <c r="I57" s="215"/>
      <c r="J57" s="215"/>
      <c r="K57" s="215">
        <v>1</v>
      </c>
      <c r="L57" s="215">
        <v>1</v>
      </c>
      <c r="M57" s="283"/>
      <c r="N57" s="278"/>
      <c r="O57" s="278"/>
      <c r="P57" s="278"/>
      <c r="Q57" s="278"/>
      <c r="R57" s="278"/>
      <c r="S57" s="278"/>
      <c r="T57" s="278"/>
      <c r="U57" s="278"/>
      <c r="V57" s="278"/>
      <c r="W57" s="278"/>
      <c r="X57" s="278"/>
      <c r="Y57" s="278"/>
      <c r="Z57" s="279"/>
      <c r="AA57" s="279"/>
      <c r="AB57" s="279"/>
      <c r="AC57" s="280"/>
      <c r="AD57"/>
      <c r="AE57"/>
      <c r="AF57"/>
    </row>
    <row r="58" spans="5:32" s="207" customFormat="1" ht="12" customHeight="1">
      <c r="E58" s="281" t="s">
        <v>165</v>
      </c>
      <c r="F58" s="285"/>
      <c r="G58" s="213">
        <v>15</v>
      </c>
      <c r="H58" s="213" t="s">
        <v>166</v>
      </c>
      <c r="I58" s="213"/>
      <c r="J58" s="214"/>
      <c r="K58" s="213">
        <v>1</v>
      </c>
      <c r="L58" s="213" t="s">
        <v>167</v>
      </c>
      <c r="M58" s="310"/>
      <c r="N58" s="278"/>
      <c r="O58" s="278"/>
      <c r="P58" s="278"/>
      <c r="Q58" s="278"/>
      <c r="R58" s="278"/>
      <c r="S58" s="278"/>
      <c r="T58" s="278"/>
      <c r="U58" s="278"/>
      <c r="V58" s="278"/>
      <c r="W58" s="278"/>
      <c r="X58" s="278"/>
      <c r="Y58" s="278"/>
      <c r="Z58" s="279"/>
      <c r="AA58" s="279"/>
      <c r="AB58" s="279"/>
      <c r="AC58" s="280"/>
      <c r="AD58"/>
      <c r="AE58"/>
      <c r="AF58"/>
    </row>
    <row r="59" spans="5:32" s="207" customFormat="1" ht="12" customHeight="1">
      <c r="E59" s="281" t="s">
        <v>168</v>
      </c>
      <c r="F59" s="276"/>
      <c r="G59" s="215">
        <v>20</v>
      </c>
      <c r="H59" s="215" t="s">
        <v>166</v>
      </c>
      <c r="I59" s="215"/>
      <c r="J59" s="215"/>
      <c r="K59" s="215">
        <v>1</v>
      </c>
      <c r="L59" s="215" t="s">
        <v>167</v>
      </c>
      <c r="M59" s="310"/>
      <c r="N59" s="278"/>
      <c r="O59" s="278"/>
      <c r="P59" s="278"/>
      <c r="Q59" s="278"/>
      <c r="R59" s="278"/>
      <c r="S59" s="278"/>
      <c r="T59" s="278"/>
      <c r="U59" s="278"/>
      <c r="V59" s="278"/>
      <c r="W59" s="278"/>
      <c r="X59" s="278"/>
      <c r="Y59" s="278"/>
      <c r="Z59" s="279"/>
      <c r="AA59" s="279"/>
      <c r="AB59" s="279"/>
      <c r="AC59" s="280"/>
      <c r="AD59"/>
      <c r="AE59"/>
      <c r="AF59"/>
    </row>
    <row r="60" spans="5:32" s="207" customFormat="1" ht="12" customHeight="1">
      <c r="E60" s="281"/>
      <c r="F60" s="276"/>
      <c r="G60" s="213"/>
      <c r="H60" s="213"/>
      <c r="I60" s="213"/>
      <c r="J60" s="216"/>
      <c r="K60" s="213"/>
      <c r="L60" s="217"/>
      <c r="M60" s="286"/>
      <c r="N60" s="278"/>
      <c r="O60" s="278"/>
      <c r="P60" s="278"/>
      <c r="Q60" s="278"/>
      <c r="R60" s="278"/>
      <c r="S60" s="278"/>
      <c r="T60" s="278"/>
      <c r="U60" s="278"/>
      <c r="V60" s="278"/>
      <c r="W60" s="278"/>
      <c r="X60" s="278"/>
      <c r="Y60" s="278"/>
      <c r="Z60" s="279"/>
      <c r="AA60" s="279"/>
      <c r="AB60" s="279"/>
      <c r="AC60" s="280"/>
      <c r="AD60"/>
      <c r="AE60"/>
      <c r="AF60"/>
    </row>
    <row r="61" spans="5:32" s="207" customFormat="1" ht="12" customHeight="1">
      <c r="E61" s="364"/>
      <c r="F61" s="276"/>
      <c r="G61" s="215"/>
      <c r="H61" s="218"/>
      <c r="I61" s="218"/>
      <c r="J61" s="219"/>
      <c r="K61" s="215"/>
      <c r="L61" s="215"/>
      <c r="M61" s="287"/>
      <c r="N61" s="278"/>
      <c r="O61" s="278"/>
      <c r="P61" s="278"/>
      <c r="Q61" s="278"/>
      <c r="R61" s="278"/>
      <c r="S61" s="278"/>
      <c r="T61" s="278"/>
      <c r="U61" s="278"/>
      <c r="V61" s="278"/>
      <c r="W61" s="278"/>
      <c r="X61" s="278"/>
      <c r="Y61" s="278"/>
      <c r="Z61" s="279"/>
      <c r="AA61" s="279"/>
      <c r="AB61" s="279"/>
      <c r="AC61" s="280"/>
      <c r="AD61"/>
      <c r="AE61"/>
      <c r="AF61"/>
    </row>
    <row r="62" spans="5:32" s="207" customFormat="1" ht="12" customHeight="1">
      <c r="E62" s="275"/>
      <c r="F62" s="288"/>
      <c r="G62" s="217"/>
      <c r="H62" s="213"/>
      <c r="I62" s="213"/>
      <c r="J62" s="214"/>
      <c r="K62" s="217"/>
      <c r="L62" s="217"/>
      <c r="M62" s="287"/>
      <c r="N62" s="278"/>
      <c r="O62" s="278"/>
      <c r="P62" s="278"/>
      <c r="Q62" s="278"/>
      <c r="R62" s="278"/>
      <c r="S62" s="278"/>
      <c r="T62" s="278"/>
      <c r="U62" s="278"/>
      <c r="V62" s="278"/>
      <c r="W62" s="278"/>
      <c r="X62" s="278"/>
      <c r="Y62" s="278"/>
      <c r="Z62" s="279"/>
      <c r="AA62" s="279"/>
      <c r="AB62" s="279"/>
      <c r="AC62" s="280"/>
      <c r="AD62"/>
      <c r="AE62"/>
      <c r="AF62"/>
    </row>
    <row r="63" spans="5:32" s="207" customFormat="1" ht="12" customHeight="1">
      <c r="E63" s="289"/>
      <c r="F63" s="290"/>
      <c r="G63" s="217"/>
      <c r="H63" s="213"/>
      <c r="I63" s="213"/>
      <c r="J63" s="214"/>
      <c r="K63" s="217"/>
      <c r="L63" s="217"/>
      <c r="M63" s="291"/>
      <c r="N63" s="278"/>
      <c r="O63" s="278"/>
      <c r="P63" s="278"/>
      <c r="Q63" s="278"/>
      <c r="R63" s="278"/>
      <c r="S63" s="278"/>
      <c r="T63" s="278"/>
      <c r="U63" s="278"/>
      <c r="V63" s="278"/>
      <c r="W63" s="278"/>
      <c r="X63" s="278"/>
      <c r="Y63" s="278"/>
      <c r="Z63" s="279"/>
      <c r="AA63" s="279"/>
      <c r="AB63" s="279"/>
      <c r="AC63" s="280"/>
      <c r="AD63"/>
      <c r="AE63"/>
      <c r="AF63"/>
    </row>
    <row r="64" spans="5:32" s="207" customFormat="1" ht="13">
      <c r="E64" s="292"/>
      <c r="F64" s="276"/>
      <c r="G64" s="217"/>
      <c r="H64" s="213"/>
      <c r="I64" s="217"/>
      <c r="J64" s="220"/>
      <c r="K64" s="217"/>
      <c r="L64" s="217"/>
      <c r="M64" s="283"/>
      <c r="N64" s="278"/>
      <c r="O64" s="278"/>
      <c r="P64" s="278"/>
      <c r="Q64" s="278"/>
      <c r="R64" s="278"/>
      <c r="S64" s="278"/>
      <c r="T64" s="278"/>
      <c r="U64" s="278"/>
      <c r="V64" s="278"/>
      <c r="W64" s="278"/>
      <c r="X64" s="278"/>
      <c r="Y64" s="278"/>
      <c r="Z64" s="279"/>
      <c r="AA64" s="279"/>
      <c r="AB64" s="279"/>
      <c r="AC64" s="280"/>
      <c r="AD64"/>
      <c r="AE64"/>
      <c r="AF64"/>
    </row>
    <row r="65" spans="5:32" s="207" customFormat="1" ht="13.75" thickBot="1">
      <c r="E65" s="275"/>
      <c r="F65" s="276"/>
      <c r="G65" s="221"/>
      <c r="H65" s="222"/>
      <c r="I65" s="222"/>
      <c r="J65" s="222"/>
      <c r="K65" s="221"/>
      <c r="L65" s="221"/>
      <c r="M65" s="283"/>
      <c r="N65" s="278"/>
      <c r="O65" s="278"/>
      <c r="P65" s="278"/>
      <c r="Q65" s="278"/>
      <c r="R65" s="278"/>
      <c r="S65" s="278"/>
      <c r="T65" s="278"/>
      <c r="U65" s="278"/>
      <c r="V65" s="278"/>
      <c r="W65" s="278"/>
      <c r="X65" s="278"/>
      <c r="Y65" s="278"/>
      <c r="Z65" s="279"/>
      <c r="AA65" s="279"/>
      <c r="AB65" s="279"/>
      <c r="AC65" s="280"/>
      <c r="AD65"/>
      <c r="AE65"/>
      <c r="AF65"/>
    </row>
    <row r="66" spans="5:32" s="207" customFormat="1" ht="13.75" thickBot="1">
      <c r="E66" s="293"/>
      <c r="F66" s="294"/>
      <c r="G66" s="294"/>
      <c r="H66" s="294"/>
      <c r="I66" s="294"/>
      <c r="J66" s="294"/>
      <c r="K66" s="294"/>
      <c r="L66" s="294"/>
      <c r="M66" s="295"/>
      <c r="N66" s="295"/>
      <c r="O66" s="295"/>
      <c r="P66" s="295"/>
      <c r="Q66" s="295"/>
      <c r="R66" s="295"/>
      <c r="S66" s="295"/>
      <c r="T66" s="295"/>
      <c r="U66" s="295"/>
      <c r="V66" s="295"/>
      <c r="W66" s="295"/>
      <c r="X66" s="295"/>
      <c r="Y66" s="295"/>
      <c r="Z66" s="295"/>
      <c r="AA66" s="295"/>
      <c r="AB66" s="295"/>
      <c r="AC66" s="296"/>
      <c r="AD66"/>
      <c r="AE66"/>
      <c r="AF66"/>
    </row>
    <row r="67" spans="5:32" s="131" customFormat="1" ht="13">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row>
  </sheetData>
  <mergeCells count="115">
    <mergeCell ref="R26:R29"/>
    <mergeCell ref="S26:S29"/>
    <mergeCell ref="F29:G30"/>
    <mergeCell ref="T30:W30"/>
    <mergeCell ref="P30:S30"/>
    <mergeCell ref="H21:H24"/>
    <mergeCell ref="I21:I24"/>
    <mergeCell ref="F26:G28"/>
    <mergeCell ref="H26:H29"/>
    <mergeCell ref="I26:I29"/>
    <mergeCell ref="J26:J29"/>
    <mergeCell ref="K26:K29"/>
    <mergeCell ref="L26:L29"/>
    <mergeCell ref="M26:M29"/>
    <mergeCell ref="N26:N29"/>
    <mergeCell ref="O26:O29"/>
    <mergeCell ref="U21:U24"/>
    <mergeCell ref="V21:V24"/>
    <mergeCell ref="W21:W24"/>
    <mergeCell ref="J21:J24"/>
    <mergeCell ref="K21:K24"/>
    <mergeCell ref="L21:L24"/>
    <mergeCell ref="F22:G23"/>
    <mergeCell ref="F25:G25"/>
    <mergeCell ref="H25:K25"/>
    <mergeCell ref="L25:O25"/>
    <mergeCell ref="P25:S25"/>
    <mergeCell ref="T25:W25"/>
    <mergeCell ref="AA5:AC5"/>
    <mergeCell ref="F6:G6"/>
    <mergeCell ref="H6:K6"/>
    <mergeCell ref="L6:O6"/>
    <mergeCell ref="P6:S6"/>
    <mergeCell ref="T6:W6"/>
    <mergeCell ref="X6:Z6"/>
    <mergeCell ref="AA6:AC6"/>
    <mergeCell ref="L5:O5"/>
    <mergeCell ref="P5:S5"/>
    <mergeCell ref="T5:W5"/>
    <mergeCell ref="X5:Z5"/>
    <mergeCell ref="H8:K9"/>
    <mergeCell ref="L8:O9"/>
    <mergeCell ref="P8:S9"/>
    <mergeCell ref="T8:W9"/>
    <mergeCell ref="L10:L13"/>
    <mergeCell ref="M10:M13"/>
    <mergeCell ref="N10:N13"/>
    <mergeCell ref="O10:O13"/>
    <mergeCell ref="A7:D7"/>
    <mergeCell ref="A1:A6"/>
    <mergeCell ref="B1:B6"/>
    <mergeCell ref="C1:C6"/>
    <mergeCell ref="D1:D6"/>
    <mergeCell ref="E1:E4"/>
    <mergeCell ref="E5:E6"/>
    <mergeCell ref="F5:G5"/>
    <mergeCell ref="H5:K5"/>
    <mergeCell ref="F7:G7"/>
    <mergeCell ref="P10:S11"/>
    <mergeCell ref="T10:T13"/>
    <mergeCell ref="U10:U13"/>
    <mergeCell ref="V10:V13"/>
    <mergeCell ref="W10:W13"/>
    <mergeCell ref="P12:P13"/>
    <mergeCell ref="Q12:Q13"/>
    <mergeCell ref="R12:R13"/>
    <mergeCell ref="S12:S13"/>
    <mergeCell ref="N21:N24"/>
    <mergeCell ref="O21:O24"/>
    <mergeCell ref="P21:P24"/>
    <mergeCell ref="Q21:Q24"/>
    <mergeCell ref="R21:R24"/>
    <mergeCell ref="S21:S24"/>
    <mergeCell ref="T21:T24"/>
    <mergeCell ref="Q54:W54"/>
    <mergeCell ref="H14:K14"/>
    <mergeCell ref="L14:O14"/>
    <mergeCell ref="P14:S14"/>
    <mergeCell ref="T14:W14"/>
    <mergeCell ref="L15:L18"/>
    <mergeCell ref="M15:M18"/>
    <mergeCell ref="N15:N18"/>
    <mergeCell ref="O15:O18"/>
    <mergeCell ref="P15:S16"/>
    <mergeCell ref="T15:T18"/>
    <mergeCell ref="U15:U18"/>
    <mergeCell ref="V15:V18"/>
    <mergeCell ref="W15:W18"/>
    <mergeCell ref="T19:W20"/>
    <mergeCell ref="P26:P29"/>
    <mergeCell ref="Q26:Q29"/>
    <mergeCell ref="F31:G39"/>
    <mergeCell ref="P31:S34"/>
    <mergeCell ref="P35:S39"/>
    <mergeCell ref="H10:J13"/>
    <mergeCell ref="K10:K13"/>
    <mergeCell ref="H15:K18"/>
    <mergeCell ref="X20:Z29"/>
    <mergeCell ref="T26:T29"/>
    <mergeCell ref="U26:U29"/>
    <mergeCell ref="V26:V29"/>
    <mergeCell ref="W26:W29"/>
    <mergeCell ref="H30:K32"/>
    <mergeCell ref="L30:O31"/>
    <mergeCell ref="X30:Z39"/>
    <mergeCell ref="T31:W34"/>
    <mergeCell ref="L32:O39"/>
    <mergeCell ref="H33:K39"/>
    <mergeCell ref="T35:W39"/>
    <mergeCell ref="F14:G14"/>
    <mergeCell ref="P17:S18"/>
    <mergeCell ref="P19:S20"/>
    <mergeCell ref="H19:K20"/>
    <mergeCell ref="L19:O20"/>
    <mergeCell ref="M21:M24"/>
  </mergeCells>
  <phoneticPr fontId="24"/>
  <hyperlinks>
    <hyperlink ref="F7:G7" r:id="rId1" display="Virtual Rm 1" xr:uid="{486B610A-D36E-455A-8EDE-40A1842DDF59}"/>
    <hyperlink ref="K7" r:id="rId2" xr:uid="{A4BF7F77-DD1D-45C1-8212-B79A2838DE00}"/>
    <hyperlink ref="I7" r:id="rId3" xr:uid="{67D1F307-1498-457D-A8F6-8803F59BF326}"/>
    <hyperlink ref="H7" r:id="rId4" xr:uid="{FD9F3272-FD46-46A7-AE40-AD27915448AF}"/>
    <hyperlink ref="J7" r:id="rId5" xr:uid="{40290645-7B60-4761-BD97-2E53C3834B50}"/>
    <hyperlink ref="O7" r:id="rId6" xr:uid="{8C77B27F-A796-41C7-B1D0-6D83C4E34F10}"/>
    <hyperlink ref="M7" r:id="rId7" xr:uid="{3528763C-6122-4F6B-B456-96CBF355E0B0}"/>
    <hyperlink ref="L7" r:id="rId8" xr:uid="{FC8F8BCE-5307-4CCF-9798-71E9DCEF9F30}"/>
    <hyperlink ref="N7" r:id="rId9" xr:uid="{6D44D8C1-6535-4741-8D4D-F7A71CE98112}"/>
    <hyperlink ref="S7" r:id="rId10" xr:uid="{4F396F46-26E5-405F-B532-51C142B2EEE3}"/>
    <hyperlink ref="Q7" r:id="rId11" xr:uid="{ED2B06D0-B411-4E8B-8DCF-D11FA2D8562D}"/>
    <hyperlink ref="P7" r:id="rId12" xr:uid="{4ED59F3F-C276-4BE8-B58C-7247D241C01D}"/>
    <hyperlink ref="R7" r:id="rId13" xr:uid="{882E29F5-8322-4962-BF83-7D21D08C54C7}"/>
    <hyperlink ref="W7" r:id="rId14" xr:uid="{F8C8D231-F043-4C1B-8371-E0CD78611449}"/>
    <hyperlink ref="U7" r:id="rId15" xr:uid="{0F9C6788-388B-4EE4-85B2-74287E2225BF}"/>
    <hyperlink ref="T7" r:id="rId16" xr:uid="{37564004-7076-4640-97F0-70C888B0224B}"/>
    <hyperlink ref="V7" r:id="rId17" xr:uid="{9AEA5D29-ABB4-4164-ACD5-B920E3F997EF}"/>
    <hyperlink ref="L30" r:id="rId18" display="https://www.ieee802.org/802tele_calendar.html" xr:uid="{A00B5769-08D8-4DFF-8EEA-EF3AA7D893A2}"/>
    <hyperlink ref="L30:O31" r:id="rId19" display="802.15/802.1 Joint Mtg." xr:uid="{C41EBC4A-F669-42D5-81D6-209D8DBA6425}"/>
    <hyperlink ref="H30:K32" r:id="rId20" display="https://www.ieee802.org/802tele_calendar.html" xr:uid="{F94E29DF-5D4D-48F5-993C-AB09826CEC02}"/>
    <hyperlink ref="F26:G28" r:id="rId21" display="WIRELESS CHAIRS MTG" xr:uid="{291EE76E-18C5-4594-A5F3-6B1AA68C25F9}"/>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4" zoomScale="42" zoomScaleNormal="42" workbookViewId="0">
      <selection activeCell="AJ118" sqref="AJ118"/>
    </sheetView>
  </sheetViews>
  <sheetFormatPr defaultColWidth="8.81640625" defaultRowHeight="13"/>
  <sheetData>
    <row r="1" spans="1:9" s="233" customFormat="1" ht="15" customHeight="1">
      <c r="A1" s="529" t="s">
        <v>169</v>
      </c>
      <c r="B1" s="530"/>
      <c r="C1" s="530"/>
      <c r="D1" s="530"/>
      <c r="E1" s="530"/>
      <c r="F1" s="530"/>
      <c r="G1" s="531"/>
      <c r="I1" s="234"/>
    </row>
    <row r="2" spans="1:9" s="233" customFormat="1" ht="15" customHeight="1" thickBot="1">
      <c r="A2" s="532" t="s">
        <v>170</v>
      </c>
      <c r="B2" s="533"/>
      <c r="C2" s="533"/>
      <c r="D2" s="533"/>
      <c r="E2" s="533"/>
      <c r="F2" s="533"/>
      <c r="G2" s="534"/>
      <c r="I2" s="235"/>
    </row>
    <row r="3" spans="1:9" ht="15" customHeight="1"/>
    <row r="4" spans="1:9" s="223" customFormat="1" ht="15" customHeight="1">
      <c r="A4" s="535" t="s">
        <v>171</v>
      </c>
      <c r="B4" s="536"/>
      <c r="C4" s="536"/>
      <c r="D4" s="536"/>
      <c r="E4" s="536"/>
      <c r="F4" s="536"/>
      <c r="G4" s="537"/>
    </row>
    <row r="5" spans="1:9" s="223" customFormat="1" ht="15" customHeight="1">
      <c r="A5" s="538"/>
      <c r="B5" s="539"/>
      <c r="C5" s="539"/>
      <c r="D5" s="539"/>
      <c r="E5" s="539"/>
      <c r="F5" s="539"/>
      <c r="G5" s="540"/>
    </row>
    <row r="6" spans="1:9" s="223" customFormat="1" ht="15" customHeight="1">
      <c r="A6" s="538"/>
      <c r="B6" s="539"/>
      <c r="C6" s="539"/>
      <c r="D6" s="539"/>
      <c r="E6" s="539"/>
      <c r="F6" s="539"/>
      <c r="G6" s="540"/>
    </row>
    <row r="7" spans="1:9" s="223" customFormat="1" ht="15" customHeight="1">
      <c r="A7" s="538"/>
      <c r="B7" s="539"/>
      <c r="C7" s="539"/>
      <c r="D7" s="539"/>
      <c r="E7" s="539"/>
      <c r="F7" s="539"/>
      <c r="G7" s="540"/>
    </row>
    <row r="8" spans="1:9" ht="15" customHeight="1">
      <c r="A8" s="541"/>
      <c r="B8" s="542"/>
      <c r="C8" s="542"/>
      <c r="D8" s="542"/>
      <c r="E8" s="542"/>
      <c r="F8" s="542"/>
      <c r="G8" s="543"/>
    </row>
    <row r="9" spans="1:9" ht="14.5">
      <c r="A9" s="128" t="s">
        <v>172</v>
      </c>
      <c r="B9" s="129" t="s">
        <v>173</v>
      </c>
    </row>
    <row r="10" spans="1:9" ht="14.5">
      <c r="A10" s="128"/>
      <c r="B10" s="129"/>
    </row>
    <row r="12" spans="1:9" s="126" customFormat="1" ht="32.75">
      <c r="A12" s="231" t="s">
        <v>174</v>
      </c>
    </row>
    <row r="13" spans="1:9" s="230" customFormat="1" ht="35">
      <c r="A13" s="323" t="s">
        <v>175</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3"/>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E1" zoomScale="90" zoomScaleNormal="90" workbookViewId="0">
      <selection activeCell="E1" sqref="E1"/>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176</v>
      </c>
      <c r="F1" s="15"/>
      <c r="G1" s="16"/>
      <c r="H1" s="16"/>
      <c r="I1" s="16"/>
    </row>
    <row r="2" spans="1:16">
      <c r="B2" s="15"/>
      <c r="C2" s="12"/>
      <c r="D2" s="18" t="s">
        <v>177</v>
      </c>
      <c r="F2" s="15"/>
      <c r="G2" s="16"/>
      <c r="H2" s="16"/>
      <c r="I2" s="16"/>
    </row>
    <row r="3" spans="1:16" s="30" customFormat="1" ht="27">
      <c r="B3" s="48"/>
      <c r="C3" s="48"/>
      <c r="E3" s="67"/>
      <c r="F3" s="35"/>
      <c r="G3" s="113" t="s">
        <v>178</v>
      </c>
      <c r="H3" s="114" t="s">
        <v>179</v>
      </c>
      <c r="I3" s="80" t="s">
        <v>180</v>
      </c>
      <c r="J3" s="297" t="s">
        <v>181</v>
      </c>
      <c r="K3" s="95" t="s">
        <v>182</v>
      </c>
    </row>
    <row r="4" spans="1:16" s="17" customFormat="1" ht="18.75" customHeight="1">
      <c r="D4" s="54" t="s">
        <v>183</v>
      </c>
      <c r="E4" s="20"/>
      <c r="F4" s="37"/>
      <c r="G4" s="14">
        <v>60</v>
      </c>
      <c r="H4" s="79">
        <v>0.4375</v>
      </c>
      <c r="I4" s="79">
        <v>0.1875</v>
      </c>
      <c r="J4" s="26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184</v>
      </c>
      <c r="E6" s="14"/>
      <c r="F6" s="71"/>
      <c r="G6" s="72"/>
      <c r="H6" s="72"/>
      <c r="I6" s="76"/>
      <c r="K6" s="109"/>
      <c r="L6" s="109"/>
      <c r="M6" s="109"/>
    </row>
    <row r="7" spans="1:16" ht="115.5" customHeight="1">
      <c r="D7" s="366" t="s">
        <v>185</v>
      </c>
      <c r="E7" s="259"/>
      <c r="F7" s="236" t="s">
        <v>186</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187</v>
      </c>
      <c r="F10" s="15"/>
      <c r="G10" s="16"/>
      <c r="H10" s="16"/>
      <c r="I10" s="16"/>
    </row>
    <row r="11" spans="1:16">
      <c r="B11" s="15"/>
      <c r="C11" s="12"/>
      <c r="D11" s="18" t="s">
        <v>177</v>
      </c>
      <c r="F11" s="15"/>
      <c r="G11" s="16"/>
      <c r="H11" s="16"/>
      <c r="I11" s="16"/>
    </row>
    <row r="13" spans="1:16" ht="27">
      <c r="A13" s="30"/>
      <c r="B13" s="33"/>
      <c r="C13" s="39"/>
      <c r="D13" s="59"/>
      <c r="E13" s="20" t="s">
        <v>188</v>
      </c>
      <c r="F13" s="71" t="s">
        <v>189</v>
      </c>
      <c r="G13" s="90" t="s">
        <v>178</v>
      </c>
      <c r="H13" s="114" t="s">
        <v>179</v>
      </c>
      <c r="I13" s="80" t="s">
        <v>180</v>
      </c>
      <c r="J13" s="297" t="s">
        <v>181</v>
      </c>
      <c r="K13" s="95" t="s">
        <v>182</v>
      </c>
      <c r="L13" s="35"/>
      <c r="M13" s="35"/>
      <c r="N13" s="30"/>
      <c r="O13" s="30"/>
      <c r="P13" s="30"/>
    </row>
    <row r="14" spans="1:16" ht="60" customHeight="1">
      <c r="A14" s="30"/>
      <c r="B14" s="33"/>
      <c r="C14" s="39"/>
      <c r="D14" s="83" t="s">
        <v>190</v>
      </c>
      <c r="E14" s="20"/>
      <c r="F14" s="71"/>
      <c r="G14" s="57">
        <v>120</v>
      </c>
      <c r="H14" s="91">
        <v>0.5625</v>
      </c>
      <c r="I14" s="91">
        <v>0.1875</v>
      </c>
      <c r="J14" s="314">
        <v>0.85416666666666663</v>
      </c>
      <c r="K14" s="91">
        <v>0.47916666666666669</v>
      </c>
      <c r="L14" s="35"/>
      <c r="M14" s="35"/>
      <c r="N14" s="30"/>
      <c r="O14" s="30"/>
      <c r="P14" s="30"/>
    </row>
    <row r="15" spans="1:16" ht="18">
      <c r="A15" s="30"/>
      <c r="B15" s="33"/>
      <c r="C15" s="39"/>
      <c r="D15" s="59"/>
      <c r="E15" s="20"/>
      <c r="F15" s="71"/>
      <c r="G15" s="14"/>
      <c r="H15" s="91"/>
      <c r="I15" s="91"/>
      <c r="J15" s="314"/>
      <c r="K15" s="91"/>
      <c r="L15" s="35"/>
      <c r="M15" s="35"/>
      <c r="N15" s="30"/>
      <c r="O15" s="30"/>
      <c r="P15" s="30"/>
    </row>
    <row r="16" spans="1:16" ht="18">
      <c r="A16" s="30"/>
      <c r="B16" s="38">
        <v>1.1000000000000001</v>
      </c>
      <c r="C16" s="39"/>
      <c r="D16" s="40" t="s">
        <v>191</v>
      </c>
      <c r="E16" s="78"/>
      <c r="F16" s="90" t="s">
        <v>192</v>
      </c>
      <c r="G16" s="14">
        <v>1</v>
      </c>
      <c r="H16" s="91">
        <v>0.5625</v>
      </c>
      <c r="I16" s="91">
        <v>0.6875</v>
      </c>
      <c r="J16" s="314">
        <v>0.85416666666666663</v>
      </c>
      <c r="K16" s="91">
        <v>0.47916666666666669</v>
      </c>
      <c r="L16" s="35"/>
      <c r="M16" s="35"/>
      <c r="N16" s="30"/>
      <c r="O16" s="30"/>
      <c r="P16" s="30"/>
    </row>
    <row r="17" spans="1:16" ht="54">
      <c r="A17" s="30"/>
      <c r="B17" s="38"/>
      <c r="C17" s="39"/>
      <c r="D17" s="40" t="s">
        <v>193</v>
      </c>
      <c r="E17" s="57" t="s">
        <v>194</v>
      </c>
      <c r="F17" s="74" t="s">
        <v>192</v>
      </c>
      <c r="G17" s="57">
        <v>1</v>
      </c>
      <c r="H17" s="91">
        <f>H16+TIME(0,G16,0)</f>
        <v>0.56319444444444444</v>
      </c>
      <c r="I17" s="91">
        <f>I16+TIME(0,G16,0)</f>
        <v>0.68819444444444444</v>
      </c>
      <c r="J17" s="314">
        <f>J16+TIME(0,G16,0)</f>
        <v>0.85486111111111107</v>
      </c>
      <c r="K17" s="91">
        <f>K16+TIME(0,G16,0)</f>
        <v>0.47986111111111113</v>
      </c>
      <c r="L17" s="35"/>
      <c r="M17" s="35"/>
      <c r="N17" s="30"/>
      <c r="O17" s="30"/>
      <c r="P17" s="30"/>
    </row>
    <row r="18" spans="1:16" ht="18">
      <c r="A18" s="30"/>
      <c r="B18" s="38">
        <f>B16+0.1</f>
        <v>1.2000000000000002</v>
      </c>
      <c r="C18" s="30"/>
      <c r="D18" s="40" t="s">
        <v>195</v>
      </c>
      <c r="F18" s="71" t="s">
        <v>196</v>
      </c>
      <c r="G18" s="14">
        <v>3</v>
      </c>
      <c r="H18" s="79">
        <f>H17+TIME(0,G17,0)</f>
        <v>0.56388888888888888</v>
      </c>
      <c r="I18" s="79">
        <f>I17+TIME(0,G17,0)</f>
        <v>0.68888888888888888</v>
      </c>
      <c r="J18" s="315">
        <f>J17+TIME(0,G17,0)</f>
        <v>0.85555555555555551</v>
      </c>
      <c r="K18" s="79">
        <f>K17+TIME(0,G17,0)</f>
        <v>0.48055555555555557</v>
      </c>
      <c r="L18" s="35"/>
      <c r="M18" s="35"/>
      <c r="N18" s="30"/>
      <c r="O18" s="30"/>
      <c r="P18" s="30"/>
    </row>
    <row r="19" spans="1:16" ht="25" customHeight="1">
      <c r="A19" s="30"/>
      <c r="B19" s="38">
        <f>B18+0.1</f>
        <v>1.3000000000000003</v>
      </c>
      <c r="C19" s="39"/>
      <c r="D19" s="40" t="s">
        <v>197</v>
      </c>
      <c r="E19" s="20" t="s">
        <v>198</v>
      </c>
      <c r="F19" s="71" t="s">
        <v>192</v>
      </c>
      <c r="G19" s="14">
        <v>5</v>
      </c>
      <c r="H19" s="79">
        <f>H18+TIME(0,G18,0)</f>
        <v>0.56597222222222221</v>
      </c>
      <c r="I19" s="79">
        <f>I18+TIME(0,G18,0)</f>
        <v>0.69097222222222221</v>
      </c>
      <c r="J19" s="315">
        <f>J18+TIME(0,G18,0)</f>
        <v>0.85763888888888884</v>
      </c>
      <c r="K19" s="79">
        <f>K18+TIME(0,G18,0)</f>
        <v>0.4826388888888889</v>
      </c>
      <c r="L19" s="35"/>
      <c r="M19" s="35"/>
      <c r="N19" s="30"/>
      <c r="O19" s="30"/>
      <c r="P19" s="30"/>
    </row>
    <row r="20" spans="1:16" ht="31" customHeight="1">
      <c r="A20" s="30"/>
      <c r="B20" s="38">
        <v>1.4</v>
      </c>
      <c r="C20" s="39"/>
      <c r="D20" s="86" t="s">
        <v>199</v>
      </c>
      <c r="E20" s="20" t="s">
        <v>200</v>
      </c>
      <c r="F20" s="71" t="s">
        <v>201</v>
      </c>
      <c r="G20" s="57">
        <v>5</v>
      </c>
      <c r="H20" s="79">
        <f>H19+TIME(0,G19,0)</f>
        <v>0.56944444444444442</v>
      </c>
      <c r="I20" s="79">
        <f>I19+TIME(0,G19,0)</f>
        <v>0.69444444444444442</v>
      </c>
      <c r="J20" s="315">
        <f>J19+TIME(0,G19,0)</f>
        <v>0.86111111111111105</v>
      </c>
      <c r="K20" s="79">
        <f>K19+TIME(0,G19,0)</f>
        <v>0.4861111111111111</v>
      </c>
      <c r="L20" s="35"/>
      <c r="M20" s="35"/>
      <c r="N20" s="30"/>
      <c r="O20" s="30"/>
      <c r="P20" s="30"/>
    </row>
    <row r="21" spans="1:16" s="227" customFormat="1" ht="33.75" customHeight="1">
      <c r="A21" s="224"/>
      <c r="B21" s="58"/>
      <c r="C21" s="225"/>
      <c r="D21" s="59" t="s">
        <v>202</v>
      </c>
      <c r="E21" s="78"/>
      <c r="F21" s="75"/>
      <c r="G21" s="57"/>
      <c r="H21" s="91"/>
      <c r="I21" s="91"/>
      <c r="J21" s="314"/>
      <c r="K21" s="91"/>
      <c r="L21" s="226"/>
      <c r="M21" s="226"/>
      <c r="N21" s="224"/>
      <c r="O21" s="224"/>
      <c r="P21" s="224"/>
    </row>
    <row r="22" spans="1:16" ht="54">
      <c r="A22" s="30"/>
      <c r="B22" s="58">
        <f>B20+0.1</f>
        <v>1.5</v>
      </c>
      <c r="C22" s="21"/>
      <c r="D22" s="40" t="s">
        <v>203</v>
      </c>
      <c r="E22" s="57" t="s">
        <v>204</v>
      </c>
      <c r="F22" s="74" t="s">
        <v>192</v>
      </c>
      <c r="G22" s="78">
        <v>15</v>
      </c>
      <c r="H22" s="91">
        <f>H20+TIME(0,G20,0)</f>
        <v>0.57291666666666663</v>
      </c>
      <c r="I22" s="91">
        <f>I20+TIME(0,G20,0)</f>
        <v>0.69791666666666663</v>
      </c>
      <c r="J22" s="314">
        <f>J20+TIME(0,G20,0)</f>
        <v>0.86458333333333326</v>
      </c>
      <c r="K22" s="91">
        <f>K20+TIME(0,G20,0)</f>
        <v>0.48958333333333331</v>
      </c>
      <c r="L22" s="35"/>
      <c r="M22" s="35"/>
      <c r="N22" s="30"/>
      <c r="O22" s="30"/>
      <c r="P22" s="30"/>
    </row>
    <row r="23" spans="1:16" ht="52.5" customHeight="1">
      <c r="A23" s="30"/>
      <c r="B23" s="56"/>
      <c r="C23" s="21"/>
      <c r="D23" s="99" t="s">
        <v>206</v>
      </c>
      <c r="E23" s="239"/>
      <c r="G23" s="75"/>
      <c r="H23" s="66"/>
      <c r="I23" s="66"/>
      <c r="J23" s="316"/>
      <c r="K23" s="66"/>
      <c r="L23" s="35"/>
      <c r="M23" s="35"/>
      <c r="N23" s="30"/>
      <c r="O23" s="30"/>
      <c r="P23" s="30"/>
    </row>
    <row r="24" spans="1:16" s="17" customFormat="1" ht="55.5" customHeight="1">
      <c r="B24" s="64">
        <f>B22+0.1</f>
        <v>1.6</v>
      </c>
      <c r="D24" s="98" t="s">
        <v>207</v>
      </c>
      <c r="E24" s="94" t="s">
        <v>346</v>
      </c>
      <c r="F24" s="92" t="s">
        <v>208</v>
      </c>
      <c r="G24" s="75">
        <v>20</v>
      </c>
      <c r="H24" s="66">
        <f>H22+TIME(0,G22,0)</f>
        <v>0.58333333333333326</v>
      </c>
      <c r="I24" s="66">
        <f>I22+TIME(0,G22,0)</f>
        <v>0.70833333333333326</v>
      </c>
      <c r="J24" s="316">
        <f>J22+TIME(0,G22,0)</f>
        <v>0.87499999999999989</v>
      </c>
      <c r="K24" s="66">
        <f>K22+TIME(0,G22,0)</f>
        <v>0.5</v>
      </c>
    </row>
    <row r="25" spans="1:16" s="17" customFormat="1" ht="55.5" customHeight="1">
      <c r="B25" s="64">
        <f>B24+0.1</f>
        <v>1.7000000000000002</v>
      </c>
      <c r="D25" s="367" t="s">
        <v>345</v>
      </c>
      <c r="E25" s="377" t="s">
        <v>343</v>
      </c>
      <c r="F25" s="92" t="s">
        <v>205</v>
      </c>
      <c r="G25" s="75">
        <v>10</v>
      </c>
      <c r="H25" s="66">
        <f>H24+TIME(0,G24,0)</f>
        <v>0.5972222222222221</v>
      </c>
      <c r="I25" s="66">
        <f>I24+TIME(0,G24,0)</f>
        <v>0.7222222222222221</v>
      </c>
      <c r="J25" s="316">
        <f>J24+TIME(0,G24,0)</f>
        <v>0.88888888888888873</v>
      </c>
      <c r="K25" s="66">
        <f>K24+TIME(0,G24,0)</f>
        <v>0.51388888888888884</v>
      </c>
    </row>
    <row r="26" spans="1:16" s="17" customFormat="1" ht="55.5" customHeight="1">
      <c r="B26" s="64">
        <f>B25+0.1</f>
        <v>1.8000000000000003</v>
      </c>
      <c r="D26" s="367" t="s">
        <v>324</v>
      </c>
      <c r="E26" s="377"/>
      <c r="F26" s="92" t="s">
        <v>210</v>
      </c>
      <c r="G26" s="75">
        <v>20</v>
      </c>
      <c r="H26" s="66">
        <f>H25+TIME(0,G25,0)</f>
        <v>0.60416666666666652</v>
      </c>
      <c r="I26" s="66">
        <f>I25+TIME(0,G25,0)</f>
        <v>0.72916666666666652</v>
      </c>
      <c r="J26" s="316">
        <f>J25+TIME(0,G25,0)</f>
        <v>0.89583333333333315</v>
      </c>
      <c r="K26" s="66">
        <f>K54+TIME(0,G25,0)</f>
        <v>6.9444444444444441E-3</v>
      </c>
    </row>
    <row r="27" spans="1:16" s="17" customFormat="1" ht="55.5" customHeight="1">
      <c r="B27" s="64">
        <f>B26+0.1</f>
        <v>1.9000000000000004</v>
      </c>
      <c r="D27" s="312" t="s">
        <v>211</v>
      </c>
      <c r="E27" s="94" t="s">
        <v>344</v>
      </c>
      <c r="F27" s="92" t="s">
        <v>205</v>
      </c>
      <c r="G27" s="75">
        <v>15</v>
      </c>
      <c r="H27" s="91">
        <f>H26+TIME(0,G26,0)</f>
        <v>0.61805555555555536</v>
      </c>
      <c r="I27" s="91">
        <f>I26+TIME(0,G26,0)</f>
        <v>0.74305555555555536</v>
      </c>
      <c r="J27" s="314">
        <f>J26+TIME(0,G26,0)</f>
        <v>0.90972222222222199</v>
      </c>
      <c r="K27" s="91">
        <f>K26+TIME(0,G26,0)</f>
        <v>2.0833333333333332E-2</v>
      </c>
    </row>
    <row r="28" spans="1:16" s="30" customFormat="1" ht="51.75" customHeight="1">
      <c r="A28" s="48"/>
      <c r="B28" s="58">
        <f>B27+0.1</f>
        <v>2.0000000000000004</v>
      </c>
      <c r="C28" s="44"/>
      <c r="D28" s="98" t="s">
        <v>213</v>
      </c>
      <c r="E28" s="94" t="s">
        <v>214</v>
      </c>
      <c r="F28" s="92" t="s">
        <v>215</v>
      </c>
      <c r="G28" s="75">
        <v>15</v>
      </c>
      <c r="H28" s="91">
        <f>H27+TIME(0,G27,0)</f>
        <v>0.62847222222222199</v>
      </c>
      <c r="I28" s="91">
        <f>I27+TIME(0,G27,0)</f>
        <v>0.75347222222222199</v>
      </c>
      <c r="J28" s="314">
        <f>J27+TIME(0,G27,0)</f>
        <v>0.92013888888888862</v>
      </c>
      <c r="K28" s="91">
        <f>K27+TIME(0,G27,0)</f>
        <v>3.125E-2</v>
      </c>
    </row>
    <row r="29" spans="1:16" s="17" customFormat="1" ht="41.25" customHeight="1">
      <c r="B29" s="64">
        <f t="shared" ref="B29:B30" si="0">B28+0.1</f>
        <v>2.1000000000000005</v>
      </c>
      <c r="D29" s="98" t="s">
        <v>216</v>
      </c>
      <c r="E29" s="94"/>
      <c r="F29" s="92"/>
      <c r="G29" s="75">
        <v>10</v>
      </c>
      <c r="H29" s="91">
        <f t="shared" ref="H29:H30" si="1">H28+TIME(0,G28,0)</f>
        <v>0.63888888888888862</v>
      </c>
      <c r="I29" s="91">
        <f t="shared" ref="I29:I30" si="2">I28+TIME(0,G28,0)</f>
        <v>0.76388888888888862</v>
      </c>
      <c r="J29" s="314">
        <f t="shared" ref="J29:J30" si="3">J28+TIME(0,G28,0)</f>
        <v>0.93055555555555525</v>
      </c>
      <c r="K29" s="91">
        <f t="shared" ref="K29:K30" si="4">K28+TIME(0,G28,0)</f>
        <v>4.1666666666666664E-2</v>
      </c>
    </row>
    <row r="30" spans="1:16" s="119" customFormat="1" ht="35.5" customHeight="1">
      <c r="B30" s="64">
        <f t="shared" si="0"/>
        <v>2.2000000000000006</v>
      </c>
      <c r="D30" s="262" t="s">
        <v>217</v>
      </c>
      <c r="E30" s="239"/>
      <c r="F30" s="248" t="s">
        <v>192</v>
      </c>
      <c r="G30" s="248">
        <v>1</v>
      </c>
      <c r="H30" s="91">
        <f t="shared" si="1"/>
        <v>0.64583333333333304</v>
      </c>
      <c r="I30" s="91">
        <f t="shared" si="2"/>
        <v>0.77083333333333304</v>
      </c>
      <c r="J30" s="314">
        <f t="shared" si="3"/>
        <v>0.93749999999999967</v>
      </c>
      <c r="K30" s="91">
        <f t="shared" si="4"/>
        <v>4.8611111111111105E-2</v>
      </c>
    </row>
    <row r="34" spans="1:16" s="17" customFormat="1" ht="32.25" customHeight="1">
      <c r="B34" s="64"/>
      <c r="D34" s="86"/>
      <c r="E34" s="239"/>
      <c r="F34" s="75"/>
      <c r="G34" s="78"/>
      <c r="H34" s="78"/>
      <c r="I34" s="66"/>
      <c r="J34" s="66"/>
      <c r="K34" s="66"/>
    </row>
    <row r="35" spans="1:16" s="22" customFormat="1" ht="15" customHeight="1">
      <c r="D35" s="82" t="s">
        <v>218</v>
      </c>
      <c r="E35" s="240"/>
      <c r="J35" s="23"/>
      <c r="K35" s="23"/>
      <c r="L35" s="23"/>
    </row>
    <row r="36" spans="1:16" s="115" customFormat="1">
      <c r="A36" s="115" t="s">
        <v>219</v>
      </c>
    </row>
    <row r="37" spans="1:16" s="115" customFormat="1">
      <c r="A37" s="115" t="s">
        <v>220</v>
      </c>
    </row>
    <row r="38" spans="1:16" s="237" customFormat="1">
      <c r="A38" s="237" t="s">
        <v>221</v>
      </c>
    </row>
    <row r="39" spans="1:16" s="115" customFormat="1" ht="19.25">
      <c r="A39" s="115" t="s">
        <v>222</v>
      </c>
    </row>
    <row r="40" spans="1:16" s="125" customFormat="1" ht="18">
      <c r="A40" s="323" t="s">
        <v>223</v>
      </c>
    </row>
    <row r="41" spans="1:16" s="115" customFormat="1">
      <c r="A41" s="115" t="s">
        <v>224</v>
      </c>
    </row>
    <row r="42" spans="1:16" s="115" customFormat="1">
      <c r="A42" s="115" t="s">
        <v>225</v>
      </c>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C71" s="30"/>
      <c r="D71" s="30"/>
      <c r="F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B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A76" s="30"/>
      <c r="G76" s="30"/>
      <c r="H76" s="30"/>
      <c r="I76" s="30"/>
      <c r="J76" s="30"/>
      <c r="K76" s="35"/>
      <c r="L76" s="35"/>
      <c r="M76" s="35"/>
      <c r="N76" s="30"/>
      <c r="O76" s="30"/>
      <c r="P76" s="30"/>
    </row>
    <row r="77" spans="1:16" ht="18">
      <c r="G77" s="30"/>
      <c r="H77" s="30"/>
      <c r="I77" s="30"/>
    </row>
    <row r="78" spans="1:16" ht="18">
      <c r="G78" s="30"/>
      <c r="H78" s="30"/>
      <c r="I78" s="30"/>
    </row>
    <row r="79" spans="1:16" ht="18">
      <c r="G79" s="30"/>
      <c r="H79" s="30"/>
      <c r="I79" s="30"/>
    </row>
    <row r="80" spans="1:16" ht="18">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opLeftCell="A19" workbookViewId="0">
      <selection activeCell="F20" sqref="F20"/>
    </sheetView>
  </sheetViews>
  <sheetFormatPr defaultColWidth="8.81640625" defaultRowHeight="15.25"/>
  <cols>
    <col min="3" max="3" width="6.5" customWidth="1"/>
    <col min="4" max="4" width="42" style="89" customWidth="1"/>
    <col min="5" max="5" width="12.5" style="89" customWidth="1"/>
    <col min="6" max="6" width="22.5" style="223" customWidth="1"/>
    <col min="7" max="7" width="8.5" style="223"/>
    <col min="8" max="8" width="14.1796875" style="223" customWidth="1"/>
    <col min="9" max="10" width="13.5" style="223" customWidth="1"/>
    <col min="11" max="11" width="14" style="223" customWidth="1"/>
  </cols>
  <sheetData>
    <row r="1" spans="1:16" s="2" customFormat="1" ht="16.5" customHeight="1">
      <c r="B1" s="11"/>
      <c r="C1" s="12"/>
      <c r="D1" s="241" t="s">
        <v>187</v>
      </c>
      <c r="E1" s="14"/>
      <c r="F1" s="15"/>
      <c r="G1" s="16"/>
      <c r="H1" s="16"/>
      <c r="I1" s="16"/>
      <c r="J1" s="253"/>
      <c r="K1" s="251"/>
      <c r="L1" s="17"/>
      <c r="M1" s="17"/>
    </row>
    <row r="2" spans="1:16" s="2" customFormat="1" ht="15.5">
      <c r="B2" s="15"/>
      <c r="C2" s="12"/>
      <c r="D2" s="18" t="s">
        <v>226</v>
      </c>
      <c r="E2" s="14"/>
      <c r="F2" s="15"/>
      <c r="G2" s="16"/>
      <c r="H2" s="16"/>
      <c r="I2" s="16"/>
      <c r="J2" s="253"/>
      <c r="K2" s="251"/>
      <c r="L2" s="17"/>
      <c r="M2" s="17"/>
    </row>
    <row r="3" spans="1:16" s="2" customFormat="1" ht="15.5">
      <c r="B3" s="15"/>
      <c r="C3" s="12"/>
      <c r="D3" s="62"/>
      <c r="E3" s="14"/>
      <c r="F3" s="15"/>
      <c r="G3" s="16"/>
      <c r="H3" s="16"/>
      <c r="I3" s="16"/>
      <c r="J3" s="253"/>
      <c r="K3" s="251"/>
      <c r="L3" s="17"/>
      <c r="M3" s="17"/>
    </row>
    <row r="4" spans="1:16" s="2" customFormat="1" ht="27">
      <c r="A4" s="30"/>
      <c r="B4" s="33"/>
      <c r="C4" s="39"/>
      <c r="D4" s="242"/>
      <c r="E4" s="20" t="s">
        <v>188</v>
      </c>
      <c r="F4" s="71" t="s">
        <v>189</v>
      </c>
      <c r="G4" s="113" t="s">
        <v>178</v>
      </c>
      <c r="H4" s="114" t="s">
        <v>227</v>
      </c>
      <c r="I4" s="80" t="s">
        <v>228</v>
      </c>
      <c r="J4" s="297" t="s">
        <v>229</v>
      </c>
      <c r="K4" s="95" t="s">
        <v>230</v>
      </c>
      <c r="L4" s="35"/>
      <c r="M4" s="35"/>
      <c r="N4" s="30"/>
      <c r="O4" s="30"/>
      <c r="P4" s="30"/>
    </row>
    <row r="5" spans="1:16" s="116" customFormat="1" ht="47.25">
      <c r="B5" s="117"/>
      <c r="C5" s="118"/>
      <c r="D5" s="243" t="s">
        <v>231</v>
      </c>
      <c r="E5" s="20"/>
      <c r="F5" s="80"/>
      <c r="G5" s="112">
        <v>120</v>
      </c>
      <c r="H5" s="66">
        <v>0.66666666666666663</v>
      </c>
      <c r="I5" s="66">
        <v>0.29166666666666669</v>
      </c>
      <c r="J5" s="316">
        <v>0.95833333333333337</v>
      </c>
      <c r="K5" s="66">
        <v>0.58333333333333337</v>
      </c>
      <c r="L5" s="119"/>
    </row>
    <row r="6" spans="1:16" s="116" customFormat="1" ht="20.5">
      <c r="B6" s="117"/>
      <c r="C6" s="118"/>
      <c r="D6" s="242"/>
      <c r="E6" s="20"/>
      <c r="F6" s="80"/>
      <c r="G6" s="111"/>
      <c r="H6" s="66"/>
      <c r="I6" s="66"/>
      <c r="J6" s="316"/>
      <c r="K6" s="66"/>
      <c r="L6" s="119"/>
    </row>
    <row r="7" spans="1:16" s="116" customFormat="1" ht="20.5">
      <c r="A7" s="120"/>
      <c r="B7" s="81">
        <v>2.1</v>
      </c>
      <c r="C7" s="121"/>
      <c r="D7" s="244" t="s">
        <v>232</v>
      </c>
      <c r="E7" s="298" t="s">
        <v>194</v>
      </c>
      <c r="F7" s="247" t="s">
        <v>233</v>
      </c>
      <c r="G7" s="254">
        <v>1</v>
      </c>
      <c r="H7" s="66">
        <v>0.66666666666666663</v>
      </c>
      <c r="I7" s="66">
        <v>0.29166666666666669</v>
      </c>
      <c r="J7" s="316">
        <v>0.95833333333333337</v>
      </c>
      <c r="K7" s="66">
        <v>0.58333333333333337</v>
      </c>
    </row>
    <row r="8" spans="1:16" s="116" customFormat="1" ht="31.5">
      <c r="A8" s="120"/>
      <c r="B8" s="81"/>
      <c r="C8" s="121"/>
      <c r="D8" s="244" t="s">
        <v>36</v>
      </c>
      <c r="E8" s="299"/>
      <c r="F8" s="223"/>
      <c r="G8" s="254">
        <v>1</v>
      </c>
      <c r="H8" s="66">
        <f>H7+TIME(0,G7,0)</f>
        <v>0.66736111111111107</v>
      </c>
      <c r="I8" s="66">
        <f>I7+TIME(0,G7,0)</f>
        <v>0.29236111111111113</v>
      </c>
      <c r="J8" s="316">
        <f>J7+TIME(0,G7,0)</f>
        <v>0.95902777777777781</v>
      </c>
      <c r="K8" s="66">
        <f>K7+TIME(0,G7,0)</f>
        <v>0.58402777777777781</v>
      </c>
    </row>
    <row r="9" spans="1:16" s="116" customFormat="1" ht="20.25">
      <c r="A9" s="120"/>
      <c r="B9" s="38">
        <f>B7+0.1</f>
        <v>2.2000000000000002</v>
      </c>
      <c r="C9" s="103"/>
      <c r="D9" s="244" t="s">
        <v>195</v>
      </c>
      <c r="E9" s="299" t="s">
        <v>198</v>
      </c>
      <c r="F9" s="247" t="s">
        <v>234</v>
      </c>
      <c r="G9" s="254">
        <v>1</v>
      </c>
      <c r="H9" s="76">
        <f>H8+TIME(0,G8,0)</f>
        <v>0.66805555555555551</v>
      </c>
      <c r="I9" s="76">
        <f>I8+TIME(0,G8,0)</f>
        <v>0.29305555555555557</v>
      </c>
      <c r="J9" s="318">
        <f>J8+TIME(0,G8,0)</f>
        <v>0.95972222222222225</v>
      </c>
      <c r="K9" s="76">
        <f>K8+TIME(0,G8,0)</f>
        <v>0.58472222222222225</v>
      </c>
    </row>
    <row r="10" spans="1:16" s="116" customFormat="1" ht="23.25" customHeight="1">
      <c r="A10" s="120"/>
      <c r="B10" s="38">
        <f>B9+0.1</f>
        <v>2.3000000000000003</v>
      </c>
      <c r="C10" s="103"/>
      <c r="D10" s="244" t="s">
        <v>235</v>
      </c>
      <c r="E10" s="238"/>
      <c r="F10" s="247" t="s">
        <v>192</v>
      </c>
      <c r="G10" s="254">
        <v>1</v>
      </c>
      <c r="H10" s="76">
        <f>H9+TIME(0,G9,0)</f>
        <v>0.66874999999999996</v>
      </c>
      <c r="I10" s="76">
        <f>I9+TIME(0,G9,0)</f>
        <v>0.29375000000000001</v>
      </c>
      <c r="J10" s="318">
        <f>J9+TIME(0,G9,0)</f>
        <v>0.9604166666666667</v>
      </c>
      <c r="K10" s="76">
        <f>K9+TIME(0,G9,0)</f>
        <v>0.5854166666666667</v>
      </c>
    </row>
    <row r="11" spans="1:16" s="116" customFormat="1" ht="23.25" customHeight="1">
      <c r="A11" s="120"/>
      <c r="B11" s="38">
        <f>B10+0.1</f>
        <v>2.4000000000000004</v>
      </c>
      <c r="C11" s="103"/>
      <c r="D11" s="244" t="s">
        <v>236</v>
      </c>
      <c r="E11" s="238"/>
      <c r="F11" s="247" t="s">
        <v>192</v>
      </c>
      <c r="G11" s="254">
        <v>1</v>
      </c>
      <c r="H11" s="76">
        <f>H10+TIME(0,G10,0)</f>
        <v>0.6694444444444444</v>
      </c>
      <c r="I11" s="76">
        <f>I10+TIME(0,G10,0)</f>
        <v>0.29444444444444445</v>
      </c>
      <c r="J11" s="318">
        <f>J10+TIME(0,G10,0)</f>
        <v>0.96111111111111114</v>
      </c>
      <c r="K11" s="76">
        <f>K10+TIME(0,G10,0)</f>
        <v>0.58611111111111114</v>
      </c>
    </row>
    <row r="12" spans="1:16" s="119" customFormat="1" ht="48" customHeight="1">
      <c r="B12" s="64">
        <f>B11+0.1</f>
        <v>2.5000000000000004</v>
      </c>
      <c r="D12" s="245" t="s">
        <v>237</v>
      </c>
      <c r="E12" s="57"/>
      <c r="F12" s="110" t="s">
        <v>192</v>
      </c>
      <c r="G12" s="248">
        <v>5</v>
      </c>
      <c r="H12" s="66">
        <f>H11+TIME(0,G11,0)</f>
        <v>0.67013888888888884</v>
      </c>
      <c r="I12" s="66">
        <f>I11+TIME(0,G11,0)</f>
        <v>0.2951388888888889</v>
      </c>
      <c r="J12" s="316">
        <f>J11+TIME(0,G11,0)</f>
        <v>0.96180555555555558</v>
      </c>
      <c r="K12" s="66">
        <f>K11+TIME(0,G11,0)</f>
        <v>0.58680555555555558</v>
      </c>
    </row>
    <row r="13" spans="1:16" s="119" customFormat="1" ht="34.5" customHeight="1">
      <c r="B13" s="122"/>
      <c r="D13" s="99" t="s">
        <v>238</v>
      </c>
      <c r="E13" s="239"/>
      <c r="F13" s="2"/>
      <c r="G13" s="78"/>
      <c r="H13" s="250"/>
      <c r="I13" s="250"/>
      <c r="J13" s="317"/>
      <c r="K13" s="250"/>
    </row>
    <row r="14" spans="1:16" s="119" customFormat="1" ht="58" customHeight="1">
      <c r="B14" s="64">
        <f>B12+0.1</f>
        <v>2.6000000000000005</v>
      </c>
      <c r="D14" s="98" t="s">
        <v>239</v>
      </c>
      <c r="E14" s="94" t="s">
        <v>240</v>
      </c>
      <c r="F14" s="92" t="s">
        <v>241</v>
      </c>
      <c r="G14" s="104">
        <v>5</v>
      </c>
      <c r="H14" s="66">
        <f>H12+TIME(0,G12,0)</f>
        <v>0.67361111111111105</v>
      </c>
      <c r="I14" s="66">
        <f>I12+TIME(0,G12,0)</f>
        <v>0.2986111111111111</v>
      </c>
      <c r="J14" s="316">
        <f>J12+TIME(0,G12,0)</f>
        <v>0.96527777777777779</v>
      </c>
      <c r="K14" s="66">
        <f>K12+TIME(0,G12,0)</f>
        <v>0.59027777777777779</v>
      </c>
    </row>
    <row r="15" spans="1:16" s="119" customFormat="1" ht="58" customHeight="1">
      <c r="B15" s="64">
        <f>B14+0.1</f>
        <v>2.7000000000000006</v>
      </c>
      <c r="D15" s="311" t="s">
        <v>242</v>
      </c>
      <c r="E15" s="94" t="s">
        <v>243</v>
      </c>
      <c r="F15" s="92" t="s">
        <v>244</v>
      </c>
      <c r="G15" s="104">
        <v>5</v>
      </c>
      <c r="H15" s="66">
        <f t="shared" ref="H15:H17" si="0">H14+TIME(0,G14,0)</f>
        <v>0.67708333333333326</v>
      </c>
      <c r="I15" s="66">
        <f t="shared" ref="I15:I17" si="1">I14+TIME(0,G14,0)</f>
        <v>0.30208333333333331</v>
      </c>
      <c r="J15" s="316">
        <f t="shared" ref="J15:J17" si="2">J14+TIME(0,G14,0)</f>
        <v>0.96875</v>
      </c>
      <c r="K15" s="66">
        <f t="shared" ref="K15:K17" si="3">K14+TIME(0,G14,0)</f>
        <v>0.59375</v>
      </c>
    </row>
    <row r="16" spans="1:16" s="119" customFormat="1" ht="84.75" customHeight="1">
      <c r="B16" s="64">
        <f>B15+0.1</f>
        <v>2.8000000000000007</v>
      </c>
      <c r="D16" s="544" t="s">
        <v>327</v>
      </c>
      <c r="E16" s="57" t="s">
        <v>329</v>
      </c>
      <c r="F16" s="74" t="s">
        <v>328</v>
      </c>
      <c r="G16" s="75">
        <v>20</v>
      </c>
      <c r="H16" s="66">
        <f t="shared" si="0"/>
        <v>0.68055555555555547</v>
      </c>
      <c r="I16" s="66">
        <f t="shared" si="1"/>
        <v>0.30555555555555552</v>
      </c>
      <c r="J16" s="316">
        <f t="shared" si="2"/>
        <v>0.97222222222222221</v>
      </c>
      <c r="K16" s="66">
        <f t="shared" si="3"/>
        <v>0.59722222222222221</v>
      </c>
    </row>
    <row r="17" spans="1:12" s="119" customFormat="1" ht="84.75" customHeight="1">
      <c r="B17" s="64">
        <f>B16+0.1</f>
        <v>2.9000000000000008</v>
      </c>
      <c r="D17" s="98" t="s">
        <v>245</v>
      </c>
      <c r="E17" s="94" t="s">
        <v>246</v>
      </c>
      <c r="F17" s="92" t="s">
        <v>247</v>
      </c>
      <c r="G17" s="75">
        <v>20</v>
      </c>
      <c r="H17" s="66">
        <f t="shared" si="0"/>
        <v>0.69444444444444431</v>
      </c>
      <c r="I17" s="66">
        <f t="shared" si="1"/>
        <v>0.31944444444444442</v>
      </c>
      <c r="J17" s="316">
        <f t="shared" si="2"/>
        <v>0.98611111111111105</v>
      </c>
      <c r="K17" s="66">
        <f t="shared" si="3"/>
        <v>0.61111111111111105</v>
      </c>
    </row>
    <row r="18" spans="1:12" s="119" customFormat="1" ht="73" customHeight="1">
      <c r="B18" s="64">
        <v>3</v>
      </c>
      <c r="D18" s="98" t="s">
        <v>326</v>
      </c>
      <c r="E18" s="94" t="s">
        <v>339</v>
      </c>
      <c r="F18" s="94" t="s">
        <v>248</v>
      </c>
      <c r="G18" s="75">
        <v>20</v>
      </c>
      <c r="H18" s="91">
        <f>H17+TIME(0,G17,0)</f>
        <v>0.70833333333333315</v>
      </c>
      <c r="I18" s="91">
        <f>I17+TIME(0,G17,0)</f>
        <v>0.33333333333333331</v>
      </c>
      <c r="J18" s="314">
        <f>J17+TIME(0,G17,0)</f>
        <v>0.99999999999999989</v>
      </c>
      <c r="K18" s="91">
        <f>K17+TIME(0,G17,0)</f>
        <v>0.62499999999999989</v>
      </c>
    </row>
    <row r="19" spans="1:12" s="119" customFormat="1" ht="73" customHeight="1">
      <c r="B19" s="64">
        <f>B18+0.1</f>
        <v>3.1</v>
      </c>
      <c r="D19" s="98" t="s">
        <v>340</v>
      </c>
      <c r="E19" s="547" t="s">
        <v>341</v>
      </c>
      <c r="F19" s="94" t="s">
        <v>248</v>
      </c>
      <c r="G19" s="75">
        <v>20</v>
      </c>
      <c r="H19" s="91">
        <f>H18+TIME(0,G18,0)</f>
        <v>0.72222222222222199</v>
      </c>
      <c r="I19" s="91">
        <f>I18+TIME(0,G18,0)</f>
        <v>0.34722222222222221</v>
      </c>
      <c r="J19" s="314">
        <f>J18+TIME(0,G18,0)</f>
        <v>1.0138888888888888</v>
      </c>
      <c r="K19" s="91">
        <f>K18+TIME(0,G18,0)</f>
        <v>0.63888888888888873</v>
      </c>
    </row>
    <row r="20" spans="1:12" s="119" customFormat="1" ht="73" customHeight="1">
      <c r="B20" s="64">
        <f>B19+0.1</f>
        <v>3.2</v>
      </c>
      <c r="D20" s="86" t="s">
        <v>249</v>
      </c>
      <c r="E20" s="239" t="s">
        <v>212</v>
      </c>
      <c r="F20" s="112" t="s">
        <v>250</v>
      </c>
      <c r="G20" s="248">
        <v>20</v>
      </c>
      <c r="H20" s="91">
        <f>H19+TIME(0,G19,0)</f>
        <v>0.73611111111111083</v>
      </c>
      <c r="I20" s="91">
        <f>I19+TIME(0,G19,0)</f>
        <v>0.3611111111111111</v>
      </c>
      <c r="J20" s="314">
        <f>J19+TIME(0,G19,0)</f>
        <v>1.0277777777777777</v>
      </c>
      <c r="K20" s="91">
        <f>K19+TIME(0,G19,0)</f>
        <v>0.65277777777777757</v>
      </c>
    </row>
    <row r="21" spans="1:12" s="119" customFormat="1" ht="73" customHeight="1">
      <c r="B21" s="64">
        <f>B20+0.1</f>
        <v>3.3000000000000003</v>
      </c>
      <c r="D21" s="262" t="s">
        <v>217</v>
      </c>
      <c r="E21" s="239"/>
      <c r="F21" s="248" t="s">
        <v>192</v>
      </c>
      <c r="G21" s="248">
        <v>1</v>
      </c>
      <c r="H21" s="91">
        <f t="shared" ref="H21" si="4">H20+TIME(0,G20,0)</f>
        <v>0.74999999999999967</v>
      </c>
      <c r="I21" s="91">
        <f t="shared" ref="I21" si="5">I20+TIME(0,G20,0)</f>
        <v>0.375</v>
      </c>
      <c r="J21" s="314">
        <f t="shared" ref="J21" si="6">J20+TIME(0,G20,0)</f>
        <v>1.0416666666666665</v>
      </c>
      <c r="K21" s="91">
        <f t="shared" ref="K21" si="7">K20+TIME(0,G20,0)</f>
        <v>0.66666666666666641</v>
      </c>
    </row>
    <row r="22" spans="1:12" s="17" customFormat="1" ht="18">
      <c r="B22" s="64"/>
      <c r="D22" s="246"/>
      <c r="E22" s="78"/>
      <c r="F22" s="248"/>
      <c r="G22" s="248"/>
      <c r="H22" s="250"/>
      <c r="I22" s="253"/>
      <c r="J22" s="251"/>
      <c r="K22" s="251"/>
    </row>
    <row r="23" spans="1:12" s="22" customFormat="1" ht="15" customHeight="1">
      <c r="D23" s="240" t="s">
        <v>218</v>
      </c>
      <c r="E23" s="240"/>
      <c r="F23" s="249"/>
      <c r="G23" s="249"/>
      <c r="H23" s="249"/>
      <c r="I23" s="249"/>
      <c r="J23" s="252"/>
      <c r="K23" s="252"/>
      <c r="L23" s="23"/>
    </row>
    <row r="24" spans="1:12" s="125" customFormat="1" ht="18">
      <c r="A24" s="125" t="s">
        <v>251</v>
      </c>
    </row>
    <row r="25" spans="1:12" s="115" customFormat="1" ht="15.5">
      <c r="A25" s="115" t="s">
        <v>252</v>
      </c>
    </row>
    <row r="26" spans="1:12" s="237" customFormat="1" ht="15.5">
      <c r="A26" s="237" t="s">
        <v>253</v>
      </c>
    </row>
    <row r="27" spans="1:12" s="115" customFormat="1" ht="15.5">
      <c r="A27" s="115" t="s">
        <v>254</v>
      </c>
    </row>
    <row r="28" spans="1:12" s="125" customFormat="1" ht="18">
      <c r="A28" s="323" t="s">
        <v>223</v>
      </c>
    </row>
    <row r="29" spans="1:12" s="115" customFormat="1" ht="15.5">
      <c r="A29" s="115" t="s">
        <v>224</v>
      </c>
    </row>
    <row r="30" spans="1:12" s="115" customFormat="1" ht="15.5">
      <c r="A30" s="115" t="s">
        <v>225</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7" zoomScale="72" zoomScaleNormal="72" workbookViewId="0">
      <selection activeCell="D22" sqref="D22:F22"/>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176</v>
      </c>
      <c r="F1" s="15"/>
      <c r="G1" s="16"/>
      <c r="H1" s="16"/>
      <c r="I1" s="16"/>
      <c r="J1" s="2"/>
      <c r="M1" s="17"/>
    </row>
    <row r="2" spans="1:15">
      <c r="B2" s="15"/>
      <c r="C2" s="12"/>
      <c r="D2" s="18" t="s">
        <v>255</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188</v>
      </c>
      <c r="F5" s="37" t="s">
        <v>189</v>
      </c>
      <c r="G5" s="53" t="s">
        <v>178</v>
      </c>
      <c r="H5" s="53" t="s">
        <v>256</v>
      </c>
      <c r="I5" s="37" t="s">
        <v>257</v>
      </c>
      <c r="J5" s="301" t="s">
        <v>258</v>
      </c>
      <c r="K5" s="256" t="s">
        <v>259</v>
      </c>
    </row>
    <row r="6" spans="1:15" s="26" customFormat="1" ht="35.5" customHeight="1">
      <c r="B6" s="68"/>
      <c r="C6" s="69"/>
      <c r="D6" s="70"/>
      <c r="E6" s="37"/>
      <c r="F6" s="37"/>
      <c r="G6" s="60">
        <v>120</v>
      </c>
      <c r="H6" s="300">
        <v>0.375</v>
      </c>
      <c r="I6" s="300">
        <v>0</v>
      </c>
      <c r="J6" s="319">
        <v>0.66666666666666663</v>
      </c>
      <c r="K6" s="300">
        <v>0.29166666666666669</v>
      </c>
    </row>
    <row r="7" spans="1:15" s="17" customFormat="1" ht="59.5" customHeight="1">
      <c r="D7" s="54" t="s">
        <v>260</v>
      </c>
      <c r="E7" s="37"/>
      <c r="F7" s="37"/>
      <c r="G7" s="32"/>
      <c r="H7" s="63"/>
      <c r="I7" s="63"/>
      <c r="J7" s="313"/>
      <c r="K7" s="63"/>
    </row>
    <row r="8" spans="1:15" s="26" customFormat="1" ht="20.5">
      <c r="B8" s="68"/>
      <c r="C8" s="69"/>
      <c r="D8" s="70"/>
      <c r="F8" s="67"/>
      <c r="G8" s="51">
        <v>1</v>
      </c>
      <c r="H8" s="300">
        <v>0.375</v>
      </c>
      <c r="I8" s="300">
        <v>0.5</v>
      </c>
      <c r="J8" s="319">
        <v>0.66666666666666663</v>
      </c>
      <c r="K8" s="300">
        <v>0.29166666666666669</v>
      </c>
    </row>
    <row r="9" spans="1:15" s="30" customFormat="1" ht="20.5">
      <c r="A9" s="48"/>
      <c r="B9" s="81">
        <v>3.1</v>
      </c>
      <c r="C9" s="55"/>
      <c r="D9" s="302" t="s">
        <v>191</v>
      </c>
      <c r="E9" s="52" t="s">
        <v>194</v>
      </c>
      <c r="F9" s="52" t="s">
        <v>233</v>
      </c>
      <c r="G9" s="51">
        <v>1</v>
      </c>
      <c r="H9" s="63">
        <f t="shared" ref="H9:H14" si="0">H8+TIME(0,G8,0)</f>
        <v>0.37569444444444444</v>
      </c>
      <c r="I9" s="63">
        <f t="shared" ref="I9:I14" si="1">I8+TIME(0,G8,0)</f>
        <v>0.50069444444444444</v>
      </c>
      <c r="J9" s="313">
        <f t="shared" ref="J9:J14" si="2">J8+TIME(0,G8,0)</f>
        <v>0.66736111111111107</v>
      </c>
      <c r="K9" s="63">
        <f t="shared" ref="K9:K14" si="3">K8+TIME(0,G8,0)</f>
        <v>0.29236111111111113</v>
      </c>
    </row>
    <row r="10" spans="1:15" s="30" customFormat="1" ht="41">
      <c r="A10" s="48"/>
      <c r="B10" s="81"/>
      <c r="C10" s="55"/>
      <c r="D10" s="302" t="s">
        <v>36</v>
      </c>
      <c r="E10" s="51"/>
      <c r="F10" s="44"/>
      <c r="G10" s="51">
        <v>1</v>
      </c>
      <c r="H10" s="41">
        <f t="shared" si="0"/>
        <v>0.37638888888888888</v>
      </c>
      <c r="I10" s="41">
        <f t="shared" si="1"/>
        <v>0.50138888888888888</v>
      </c>
      <c r="J10" s="320">
        <f t="shared" si="2"/>
        <v>0.66805555555555551</v>
      </c>
      <c r="K10" s="41">
        <f t="shared" si="3"/>
        <v>0.29305555555555557</v>
      </c>
    </row>
    <row r="11" spans="1:15" s="30" customFormat="1" ht="20.5">
      <c r="A11" s="48"/>
      <c r="B11" s="38">
        <f>B9+0.1</f>
        <v>3.2</v>
      </c>
      <c r="C11" s="44"/>
      <c r="D11" s="302" t="s">
        <v>195</v>
      </c>
      <c r="E11" s="51" t="s">
        <v>198</v>
      </c>
      <c r="F11" s="52" t="s">
        <v>196</v>
      </c>
      <c r="G11" s="51">
        <v>1</v>
      </c>
      <c r="H11" s="41">
        <f t="shared" si="0"/>
        <v>0.37708333333333333</v>
      </c>
      <c r="I11" s="41">
        <f t="shared" si="1"/>
        <v>0.50208333333333333</v>
      </c>
      <c r="J11" s="320">
        <f t="shared" si="2"/>
        <v>0.66874999999999996</v>
      </c>
      <c r="K11" s="41">
        <f t="shared" si="3"/>
        <v>0.29375000000000001</v>
      </c>
    </row>
    <row r="12" spans="1:15" s="30" customFormat="1" ht="23.25" customHeight="1">
      <c r="A12" s="48"/>
      <c r="B12" s="38">
        <f>B11+0.1</f>
        <v>3.3000000000000003</v>
      </c>
      <c r="C12" s="44"/>
      <c r="D12" s="302" t="s">
        <v>235</v>
      </c>
      <c r="E12" s="51"/>
      <c r="F12" s="52" t="s">
        <v>192</v>
      </c>
      <c r="G12" s="51">
        <v>1</v>
      </c>
      <c r="H12" s="41">
        <f t="shared" si="0"/>
        <v>0.37777777777777777</v>
      </c>
      <c r="I12" s="41">
        <f t="shared" si="1"/>
        <v>0.50277777777777777</v>
      </c>
      <c r="J12" s="320">
        <f t="shared" si="2"/>
        <v>0.6694444444444444</v>
      </c>
      <c r="K12" s="41">
        <f t="shared" si="3"/>
        <v>0.29444444444444445</v>
      </c>
    </row>
    <row r="13" spans="1:15" s="30" customFormat="1" ht="23.25" customHeight="1">
      <c r="A13" s="48"/>
      <c r="B13" s="38">
        <f>B12+0.1</f>
        <v>3.4000000000000004</v>
      </c>
      <c r="C13" s="44"/>
      <c r="D13" s="302" t="s">
        <v>236</v>
      </c>
      <c r="E13" s="51"/>
      <c r="F13" s="52" t="s">
        <v>192</v>
      </c>
      <c r="G13" s="51">
        <v>1</v>
      </c>
      <c r="H13" s="63">
        <f t="shared" si="0"/>
        <v>0.37847222222222221</v>
      </c>
      <c r="I13" s="63">
        <f t="shared" si="1"/>
        <v>0.50347222222222221</v>
      </c>
      <c r="J13" s="313">
        <f t="shared" si="2"/>
        <v>0.67013888888888884</v>
      </c>
      <c r="K13" s="63">
        <f t="shared" si="3"/>
        <v>0.2951388888888889</v>
      </c>
    </row>
    <row r="14" spans="1:15" s="17" customFormat="1" ht="48" customHeight="1">
      <c r="B14" s="64">
        <f>B13+0.1</f>
        <v>3.5000000000000004</v>
      </c>
      <c r="D14" s="100" t="s">
        <v>261</v>
      </c>
      <c r="E14" s="57"/>
      <c r="F14" s="93" t="s">
        <v>192</v>
      </c>
      <c r="G14" s="42">
        <v>1</v>
      </c>
      <c r="H14" s="63">
        <f t="shared" si="0"/>
        <v>0.37916666666666665</v>
      </c>
      <c r="I14" s="63">
        <f t="shared" si="1"/>
        <v>0.50416666666666665</v>
      </c>
      <c r="J14" s="313">
        <f t="shared" si="2"/>
        <v>0.67083333333333328</v>
      </c>
      <c r="K14" s="63">
        <f t="shared" si="3"/>
        <v>0.29583333333333334</v>
      </c>
    </row>
    <row r="15" spans="1:15" s="116" customFormat="1" ht="54.75" customHeight="1">
      <c r="B15" s="123"/>
      <c r="C15" s="118"/>
      <c r="D15" s="261" t="s">
        <v>262</v>
      </c>
      <c r="E15" s="304"/>
      <c r="F15" s="303"/>
      <c r="G15" s="105"/>
      <c r="H15" s="300"/>
      <c r="I15" s="300"/>
      <c r="J15" s="319"/>
      <c r="K15" s="300"/>
      <c r="L15" s="119"/>
    </row>
    <row r="16" spans="1:15" s="119" customFormat="1" ht="51.75" customHeight="1">
      <c r="B16" s="308">
        <f>B14+0.1</f>
        <v>3.6000000000000005</v>
      </c>
      <c r="D16" s="130" t="s">
        <v>263</v>
      </c>
      <c r="E16" s="84" t="s">
        <v>264</v>
      </c>
      <c r="F16" s="84" t="s">
        <v>265</v>
      </c>
      <c r="G16" s="306">
        <v>5</v>
      </c>
      <c r="H16" s="300">
        <f>H14+TIME(0,G14,0)</f>
        <v>0.37986111111111109</v>
      </c>
      <c r="I16" s="300">
        <f>I14+TIME(0,G14,0)</f>
        <v>0.50486111111111109</v>
      </c>
      <c r="J16" s="319">
        <f>J14+TIME(0,G14,0)</f>
        <v>0.67152777777777772</v>
      </c>
      <c r="K16" s="300">
        <f>K14+TIME(0,G14,0)</f>
        <v>0.29652777777777778</v>
      </c>
    </row>
    <row r="17" spans="1:15" s="119" customFormat="1" ht="74.5" customHeight="1">
      <c r="B17" s="122">
        <f>B16+0.1</f>
        <v>3.7000000000000006</v>
      </c>
      <c r="D17" s="305" t="s">
        <v>266</v>
      </c>
      <c r="E17" s="307" t="s">
        <v>267</v>
      </c>
      <c r="F17" s="93" t="s">
        <v>268</v>
      </c>
      <c r="G17" s="105">
        <v>5</v>
      </c>
      <c r="H17" s="300">
        <f>H16+TIME(0,G16,0)</f>
        <v>0.3833333333333333</v>
      </c>
      <c r="I17" s="300">
        <f>I16+TIME(0,G16,0)</f>
        <v>0.5083333333333333</v>
      </c>
      <c r="J17" s="319">
        <f>J16+TIME(0,G16,0)</f>
        <v>0.67499999999999993</v>
      </c>
      <c r="K17" s="300">
        <f>K16+TIME(0,G16,0)</f>
        <v>0.3</v>
      </c>
    </row>
    <row r="18" spans="1:15" s="119" customFormat="1" ht="80.25" customHeight="1">
      <c r="B18" s="122">
        <f>B17+0.1</f>
        <v>3.8000000000000007</v>
      </c>
      <c r="D18" s="124" t="s">
        <v>269</v>
      </c>
      <c r="E18" s="93" t="s">
        <v>270</v>
      </c>
      <c r="F18" s="93" t="s">
        <v>271</v>
      </c>
      <c r="G18" s="105">
        <v>5</v>
      </c>
      <c r="H18" s="300">
        <f>H17+TIME(0,G17,0)</f>
        <v>0.38680555555555551</v>
      </c>
      <c r="I18" s="300">
        <f>I17+TIME(0,G17,0)</f>
        <v>0.51180555555555551</v>
      </c>
      <c r="J18" s="319">
        <f>J17+TIME(0,G17,0)</f>
        <v>0.67847222222222214</v>
      </c>
      <c r="K18" s="300">
        <f>K17+TIME(0,G17,0)</f>
        <v>0.3034722222222222</v>
      </c>
    </row>
    <row r="19" spans="1:15" s="119" customFormat="1" ht="69" customHeight="1">
      <c r="B19" s="122">
        <f>B18+0.1</f>
        <v>3.9000000000000008</v>
      </c>
      <c r="D19" s="100" t="s">
        <v>272</v>
      </c>
      <c r="E19" s="93" t="s">
        <v>273</v>
      </c>
      <c r="F19" s="93" t="s">
        <v>274</v>
      </c>
      <c r="G19" s="105">
        <v>10</v>
      </c>
      <c r="H19" s="300">
        <f>H18+TIME(0,G18,0)</f>
        <v>0.39027777777777772</v>
      </c>
      <c r="I19" s="300">
        <f>I18+TIME(0,G18,0)</f>
        <v>0.51527777777777772</v>
      </c>
      <c r="J19" s="319">
        <f>J18+TIME(0,G18,0)</f>
        <v>0.68194444444444435</v>
      </c>
      <c r="K19" s="300">
        <f>K18+TIME(0,G18,0)</f>
        <v>0.30694444444444441</v>
      </c>
    </row>
    <row r="20" spans="1:15" s="17" customFormat="1" ht="54" customHeight="1">
      <c r="B20" s="64"/>
      <c r="D20" s="303" t="s">
        <v>275</v>
      </c>
      <c r="E20" s="42"/>
      <c r="F20" s="93"/>
      <c r="G20" s="78"/>
      <c r="J20" s="321"/>
    </row>
    <row r="21" spans="1:15" s="17" customFormat="1" ht="90.75" customHeight="1">
      <c r="B21" s="64">
        <f>B19+0.1</f>
        <v>4.0000000000000009</v>
      </c>
      <c r="D21" s="368" t="s">
        <v>276</v>
      </c>
      <c r="E21" s="93" t="s">
        <v>277</v>
      </c>
      <c r="F21" s="93" t="s">
        <v>192</v>
      </c>
      <c r="G21" s="105">
        <v>10</v>
      </c>
      <c r="H21" s="63">
        <f>H19+TIME(0,G19,0)</f>
        <v>0.39722222222222214</v>
      </c>
      <c r="I21" s="63">
        <f>I19+TIME(0,G19,0)</f>
        <v>0.52222222222222214</v>
      </c>
      <c r="J21" s="313">
        <f>J19+TIME(0,G19,0)</f>
        <v>0.68888888888888877</v>
      </c>
      <c r="K21" s="63">
        <f>K19+TIME(0,G19,0)</f>
        <v>0.31388888888888883</v>
      </c>
    </row>
    <row r="22" spans="1:15" ht="68.25" customHeight="1">
      <c r="A22" s="30"/>
      <c r="B22" s="64">
        <f>B21+0.1</f>
        <v>4.1000000000000005</v>
      </c>
      <c r="C22" s="127"/>
      <c r="D22" s="327" t="s">
        <v>332</v>
      </c>
      <c r="E22" s="545" t="s">
        <v>331</v>
      </c>
      <c r="F22" s="84" t="s">
        <v>330</v>
      </c>
      <c r="G22" s="42">
        <v>15</v>
      </c>
      <c r="H22" s="63">
        <f>H21+TIME(0,G21,0)</f>
        <v>0.40416666666666656</v>
      </c>
      <c r="I22" s="63">
        <f>I21+TIME(0,G21,0)</f>
        <v>0.52916666666666656</v>
      </c>
      <c r="J22" s="313">
        <f>J21+TIME(0,G21,0)</f>
        <v>0.69583333333333319</v>
      </c>
      <c r="K22" s="63">
        <f>K21+TIME(0,G21,0)</f>
        <v>0.32083333333333325</v>
      </c>
    </row>
    <row r="23" spans="1:15" ht="47.5" customHeight="1">
      <c r="A23" s="30"/>
      <c r="B23" s="64">
        <f>B22+0.1</f>
        <v>4.2</v>
      </c>
      <c r="C23" s="127"/>
      <c r="D23" s="105" t="s">
        <v>217</v>
      </c>
      <c r="F23" s="309" t="s">
        <v>192</v>
      </c>
      <c r="G23" s="42">
        <v>1</v>
      </c>
      <c r="H23" s="63">
        <f>H22+TIME(0,G22,0)</f>
        <v>0.41458333333333325</v>
      </c>
      <c r="I23" s="63">
        <f>I22+TIME(0,G22,0)</f>
        <v>0.53958333333333319</v>
      </c>
      <c r="J23" s="313">
        <f>J22+TIME(0,G22,0)</f>
        <v>0.70624999999999982</v>
      </c>
      <c r="K23" s="63">
        <f>K22+TIME(0,G22,0)</f>
        <v>0.33124999999999993</v>
      </c>
    </row>
    <row r="24" spans="1:15" s="17" customFormat="1" ht="19.5" customHeight="1">
      <c r="A24" s="30"/>
      <c r="B24" s="61"/>
      <c r="D24" s="54"/>
      <c r="E24" s="37"/>
      <c r="F24" s="37"/>
      <c r="G24" s="32"/>
      <c r="H24" s="41"/>
      <c r="I24" s="77"/>
      <c r="J24" s="91"/>
    </row>
    <row r="25" spans="1:15" ht="18">
      <c r="A25" s="17"/>
      <c r="B25" s="85"/>
      <c r="C25" s="85"/>
      <c r="D25" s="85" t="s">
        <v>278</v>
      </c>
      <c r="G25" s="37"/>
      <c r="H25" s="41"/>
      <c r="I25" s="30"/>
      <c r="J25" s="91"/>
      <c r="K25" s="35"/>
      <c r="L25" s="35"/>
      <c r="M25" s="30"/>
      <c r="N25" s="30"/>
      <c r="O25" s="30"/>
    </row>
    <row r="26" spans="1:15" s="126" customFormat="1" ht="20.5">
      <c r="A26" s="36"/>
    </row>
    <row r="27" spans="1:15" s="22" customFormat="1" ht="15" customHeight="1">
      <c r="D27" s="240" t="s">
        <v>218</v>
      </c>
      <c r="E27" s="240"/>
      <c r="F27" s="249"/>
      <c r="G27" s="249"/>
      <c r="H27" s="249"/>
      <c r="I27" s="249"/>
      <c r="J27" s="252"/>
      <c r="K27" s="252"/>
      <c r="L27" s="23"/>
    </row>
    <row r="28" spans="1:15" s="126" customFormat="1" ht="20.5">
      <c r="A28" s="126" t="s">
        <v>279</v>
      </c>
    </row>
    <row r="29" spans="1:15" s="126" customFormat="1" ht="20.5">
      <c r="A29" s="126" t="s">
        <v>280</v>
      </c>
    </row>
    <row r="30" spans="1:15" s="258" customFormat="1" ht="20.5">
      <c r="A30" s="258" t="s">
        <v>281</v>
      </c>
    </row>
    <row r="31" spans="1:15" s="126" customFormat="1" ht="20.5">
      <c r="A31" s="126" t="s">
        <v>282</v>
      </c>
    </row>
    <row r="32" spans="1:15" s="125" customFormat="1" ht="18">
      <c r="A32" s="373" t="s">
        <v>223</v>
      </c>
    </row>
    <row r="33" spans="1:13" s="125" customFormat="1" ht="18">
      <c r="A33" s="125" t="s">
        <v>224</v>
      </c>
    </row>
    <row r="34" spans="1:13" s="125" customFormat="1" ht="18">
      <c r="A34" s="125" t="s">
        <v>283</v>
      </c>
    </row>
    <row r="35" spans="1:13" s="89" customFormat="1" ht="20.5">
      <c r="A35" s="228"/>
      <c r="E35" s="97"/>
      <c r="F35" s="44"/>
      <c r="G35" s="44"/>
      <c r="H35" s="44"/>
      <c r="I35" s="44"/>
      <c r="J35" s="44"/>
      <c r="K35" s="44"/>
      <c r="L35" s="44"/>
      <c r="M35" s="44"/>
    </row>
    <row r="37" spans="1:13" s="30" customFormat="1" ht="36">
      <c r="B37" s="48"/>
      <c r="C37" s="48"/>
      <c r="E37" s="35"/>
      <c r="F37" s="35"/>
      <c r="G37" s="53" t="s">
        <v>178</v>
      </c>
      <c r="H37" s="53" t="s">
        <v>256</v>
      </c>
      <c r="I37" s="37" t="s">
        <v>257</v>
      </c>
      <c r="J37" s="301" t="s">
        <v>258</v>
      </c>
      <c r="K37" s="256" t="s">
        <v>259</v>
      </c>
    </row>
    <row r="38" spans="1:13" s="17" customFormat="1" ht="52" customHeight="1">
      <c r="D38" s="255" t="s">
        <v>284</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255" t="s">
        <v>285</v>
      </c>
      <c r="E40" s="19"/>
      <c r="F40" s="19"/>
      <c r="G40" s="60">
        <v>60</v>
      </c>
      <c r="H40" s="63">
        <v>0.47916666666666669</v>
      </c>
      <c r="I40" s="63">
        <v>0.10416666666666667</v>
      </c>
      <c r="J40" s="63">
        <v>0.77083333333333337</v>
      </c>
      <c r="K40" s="63">
        <v>0.39583333333333331</v>
      </c>
    </row>
    <row r="43" spans="1:13" s="30" customFormat="1" ht="16.5" customHeight="1">
      <c r="B43" s="38"/>
      <c r="D43" s="59" t="s">
        <v>184</v>
      </c>
      <c r="E43" s="32"/>
      <c r="F43" s="37"/>
      <c r="G43" s="32"/>
      <c r="H43" s="32"/>
      <c r="I43" s="41"/>
      <c r="K43" s="35"/>
      <c r="L43" s="35"/>
      <c r="M43" s="35"/>
    </row>
    <row r="44" spans="1:13" s="73" customFormat="1" ht="201.75" customHeight="1">
      <c r="D44" s="40" t="s">
        <v>185</v>
      </c>
      <c r="E44" s="374"/>
      <c r="F44" s="257" t="s">
        <v>186</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opLeftCell="A22" zoomScale="70" zoomScaleNormal="70" workbookViewId="0">
      <selection activeCell="E23" sqref="E23"/>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2.8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241" t="s">
        <v>187</v>
      </c>
      <c r="F1" s="15"/>
      <c r="G1" s="16"/>
      <c r="H1" s="16"/>
      <c r="I1" s="16"/>
      <c r="J1" s="253"/>
      <c r="K1" s="251"/>
      <c r="M1" s="17"/>
    </row>
    <row r="2" spans="1:13">
      <c r="B2" s="15"/>
      <c r="C2" s="12"/>
      <c r="D2" s="18" t="s">
        <v>286</v>
      </c>
      <c r="F2" s="15"/>
      <c r="G2" s="16"/>
      <c r="H2" s="16"/>
      <c r="I2" s="16"/>
      <c r="J2" s="253"/>
      <c r="K2" s="251"/>
      <c r="M2" s="17"/>
    </row>
    <row r="3" spans="1:13">
      <c r="B3" s="15"/>
      <c r="C3" s="12"/>
      <c r="D3" s="62"/>
      <c r="F3" s="15"/>
      <c r="G3" s="16"/>
      <c r="H3" s="16"/>
      <c r="I3" s="16"/>
      <c r="J3" s="253"/>
      <c r="K3" s="251"/>
      <c r="M3" s="17"/>
    </row>
    <row r="4" spans="1:13" s="116" customFormat="1" ht="41">
      <c r="B4" s="117"/>
      <c r="C4" s="118"/>
      <c r="D4" s="324"/>
      <c r="E4" s="325" t="s">
        <v>188</v>
      </c>
      <c r="F4" s="325" t="s">
        <v>189</v>
      </c>
      <c r="G4" s="101" t="s">
        <v>178</v>
      </c>
      <c r="H4" s="53" t="s">
        <v>287</v>
      </c>
      <c r="I4" s="37" t="s">
        <v>288</v>
      </c>
      <c r="J4" s="301" t="s">
        <v>289</v>
      </c>
      <c r="K4" s="256" t="s">
        <v>290</v>
      </c>
      <c r="L4" s="119"/>
      <c r="M4" s="119"/>
    </row>
    <row r="5" spans="1:13" s="116" customFormat="1" ht="41">
      <c r="B5" s="117"/>
      <c r="C5" s="118"/>
      <c r="D5" s="326" t="s">
        <v>291</v>
      </c>
      <c r="E5" s="325"/>
      <c r="F5" s="20"/>
      <c r="G5" s="60">
        <v>120</v>
      </c>
      <c r="H5" s="300">
        <v>0.33333333333333331</v>
      </c>
      <c r="I5" s="300">
        <v>0.95833333333333337</v>
      </c>
      <c r="J5" s="319">
        <v>0.625</v>
      </c>
      <c r="K5" s="300">
        <v>0.25</v>
      </c>
      <c r="L5" s="119"/>
    </row>
    <row r="6" spans="1:13" s="116" customFormat="1" ht="20.5">
      <c r="B6" s="117"/>
      <c r="C6" s="118"/>
      <c r="D6" s="324"/>
      <c r="E6" s="325"/>
      <c r="F6" s="20"/>
      <c r="G6" s="32"/>
      <c r="H6" s="300"/>
      <c r="I6" s="300"/>
      <c r="J6" s="319"/>
      <c r="K6" s="300"/>
      <c r="L6" s="119"/>
    </row>
    <row r="7" spans="1:13" s="116" customFormat="1" ht="20.5">
      <c r="A7" s="120"/>
      <c r="B7" s="328">
        <v>4.0999999999999996</v>
      </c>
      <c r="C7" s="121"/>
      <c r="D7" s="302" t="s">
        <v>232</v>
      </c>
      <c r="E7" s="329" t="s">
        <v>194</v>
      </c>
      <c r="F7" s="336" t="s">
        <v>233</v>
      </c>
      <c r="G7" s="51">
        <v>1</v>
      </c>
      <c r="H7" s="300">
        <v>0.33333333333333331</v>
      </c>
      <c r="I7" s="300">
        <v>0.95833333333333337</v>
      </c>
      <c r="J7" s="319">
        <v>0.625</v>
      </c>
      <c r="K7" s="300">
        <v>0.25</v>
      </c>
    </row>
    <row r="8" spans="1:13" s="116" customFormat="1" ht="41">
      <c r="A8" s="120"/>
      <c r="B8" s="328"/>
      <c r="C8" s="121"/>
      <c r="D8" s="302" t="s">
        <v>36</v>
      </c>
      <c r="E8" s="330"/>
      <c r="F8" s="89"/>
      <c r="G8" s="51">
        <v>1</v>
      </c>
      <c r="H8" s="300">
        <f t="shared" ref="H8:H12" si="0">H7+TIME(0,G7,0)</f>
        <v>0.33402777777777776</v>
      </c>
      <c r="I8" s="300">
        <f t="shared" ref="I8:I12" si="1">I7+TIME(0,G7,0)</f>
        <v>0.95902777777777781</v>
      </c>
      <c r="J8" s="319">
        <f t="shared" ref="J8:J12" si="2">J7+TIME(0,G7,0)</f>
        <v>0.62569444444444444</v>
      </c>
      <c r="K8" s="300">
        <f t="shared" ref="K8:K12" si="3">K7+TIME(0,G7,0)</f>
        <v>0.25069444444444444</v>
      </c>
    </row>
    <row r="9" spans="1:13" s="116" customFormat="1" ht="20.5">
      <c r="A9" s="120"/>
      <c r="B9" s="331">
        <f>B7+0.1</f>
        <v>4.1999999999999993</v>
      </c>
      <c r="C9" s="103"/>
      <c r="D9" s="302" t="s">
        <v>195</v>
      </c>
      <c r="E9" s="330" t="s">
        <v>198</v>
      </c>
      <c r="F9" s="336" t="s">
        <v>196</v>
      </c>
      <c r="G9" s="51">
        <v>1</v>
      </c>
      <c r="H9" s="355">
        <f t="shared" si="0"/>
        <v>0.3347222222222222</v>
      </c>
      <c r="I9" s="355">
        <f t="shared" si="1"/>
        <v>0.95972222222222225</v>
      </c>
      <c r="J9" s="356">
        <f t="shared" si="2"/>
        <v>0.62638888888888888</v>
      </c>
      <c r="K9" s="355">
        <f t="shared" si="3"/>
        <v>0.25138888888888888</v>
      </c>
    </row>
    <row r="10" spans="1:13" s="116" customFormat="1" ht="23.25" customHeight="1">
      <c r="A10" s="120"/>
      <c r="B10" s="331">
        <f>B9+0.1</f>
        <v>4.2999999999999989</v>
      </c>
      <c r="C10" s="103"/>
      <c r="D10" s="302" t="s">
        <v>235</v>
      </c>
      <c r="E10" s="330"/>
      <c r="F10" s="336" t="s">
        <v>192</v>
      </c>
      <c r="G10" s="51">
        <v>1</v>
      </c>
      <c r="H10" s="355">
        <f t="shared" si="0"/>
        <v>0.33541666666666664</v>
      </c>
      <c r="I10" s="355">
        <f t="shared" si="1"/>
        <v>0.9604166666666667</v>
      </c>
      <c r="J10" s="356">
        <f t="shared" si="2"/>
        <v>0.62708333333333333</v>
      </c>
      <c r="K10" s="355">
        <f t="shared" si="3"/>
        <v>0.25208333333333333</v>
      </c>
    </row>
    <row r="11" spans="1:13" s="116" customFormat="1" ht="23.25" customHeight="1">
      <c r="A11" s="120"/>
      <c r="B11" s="331">
        <f>B10+0.1</f>
        <v>4.3999999999999986</v>
      </c>
      <c r="C11" s="103"/>
      <c r="D11" s="302" t="s">
        <v>236</v>
      </c>
      <c r="E11" s="330"/>
      <c r="F11" s="336" t="s">
        <v>192</v>
      </c>
      <c r="G11" s="51">
        <v>1</v>
      </c>
      <c r="H11" s="355">
        <f t="shared" si="0"/>
        <v>0.33611111111111108</v>
      </c>
      <c r="I11" s="355">
        <f t="shared" si="1"/>
        <v>0.96111111111111114</v>
      </c>
      <c r="J11" s="356">
        <f t="shared" si="2"/>
        <v>0.62777777777777777</v>
      </c>
      <c r="K11" s="355">
        <f t="shared" si="3"/>
        <v>0.25277777777777777</v>
      </c>
    </row>
    <row r="12" spans="1:13" s="119" customFormat="1" ht="48" customHeight="1">
      <c r="B12" s="122">
        <f>B11+0.1</f>
        <v>4.4999999999999982</v>
      </c>
      <c r="D12" s="100" t="s">
        <v>237</v>
      </c>
      <c r="E12" s="327"/>
      <c r="F12" s="94" t="s">
        <v>192</v>
      </c>
      <c r="G12" s="42">
        <v>5</v>
      </c>
      <c r="H12" s="300">
        <f t="shared" si="0"/>
        <v>0.33680555555555552</v>
      </c>
      <c r="I12" s="300">
        <f t="shared" si="1"/>
        <v>0.96180555555555558</v>
      </c>
      <c r="J12" s="319">
        <f t="shared" si="2"/>
        <v>0.62847222222222221</v>
      </c>
      <c r="K12" s="300">
        <f t="shared" si="3"/>
        <v>0.25347222222222221</v>
      </c>
    </row>
    <row r="13" spans="1:13" s="119" customFormat="1" ht="48" customHeight="1">
      <c r="B13" s="122">
        <f>B12+0.1</f>
        <v>4.5999999999999979</v>
      </c>
      <c r="D13" s="100" t="s">
        <v>292</v>
      </c>
      <c r="E13" s="327"/>
      <c r="F13" s="93" t="s">
        <v>293</v>
      </c>
      <c r="G13" s="42">
        <v>30</v>
      </c>
      <c r="H13" s="300">
        <f>H12+TIME(0,G12,0)</f>
        <v>0.34027777777777773</v>
      </c>
      <c r="I13" s="300">
        <f>I12+TIME(0,G12,0)</f>
        <v>0.96527777777777779</v>
      </c>
      <c r="J13" s="319">
        <f>J12+TIME(0,G12,0)</f>
        <v>0.63194444444444442</v>
      </c>
      <c r="K13" s="300">
        <f>K12+TIME(0,G12,0)</f>
        <v>0.25694444444444442</v>
      </c>
    </row>
    <row r="14" spans="1:13" s="119" customFormat="1" ht="34.5" customHeight="1">
      <c r="B14" s="122"/>
      <c r="D14" s="324" t="s">
        <v>294</v>
      </c>
      <c r="E14" s="304"/>
      <c r="F14" s="60"/>
      <c r="G14" s="42"/>
      <c r="H14" s="63"/>
      <c r="I14" s="63"/>
      <c r="J14" s="313"/>
      <c r="K14" s="63"/>
    </row>
    <row r="15" spans="1:13" s="119" customFormat="1" ht="63" customHeight="1">
      <c r="B15" s="122">
        <f>B13+0.1</f>
        <v>4.6999999999999975</v>
      </c>
      <c r="D15" s="369" t="s">
        <v>295</v>
      </c>
      <c r="E15" s="370" t="s">
        <v>296</v>
      </c>
      <c r="F15" s="371" t="s">
        <v>297</v>
      </c>
      <c r="G15" s="42">
        <v>15</v>
      </c>
      <c r="H15" s="300">
        <f>H13+TIME(0,G13,0)</f>
        <v>0.36111111111111105</v>
      </c>
      <c r="I15" s="300">
        <f>I13+TIME(0,G13,0)</f>
        <v>0.98611111111111116</v>
      </c>
      <c r="J15" s="319">
        <f>J13+TIME(0,G13,0)</f>
        <v>0.65277777777777779</v>
      </c>
      <c r="K15" s="300">
        <f>K13+TIME(0,G13,0)</f>
        <v>0.27777777777777773</v>
      </c>
    </row>
    <row r="16" spans="1:13" s="17" customFormat="1" ht="64.5" customHeight="1">
      <c r="B16" s="122">
        <f>B15+0.1</f>
        <v>4.7999999999999972</v>
      </c>
      <c r="C16" s="119"/>
      <c r="D16" s="124" t="s">
        <v>298</v>
      </c>
      <c r="E16" s="303" t="s">
        <v>299</v>
      </c>
      <c r="F16" s="93" t="s">
        <v>300</v>
      </c>
      <c r="G16" s="105">
        <v>10</v>
      </c>
      <c r="H16" s="300">
        <f>H15+TIME(0,G15,0)</f>
        <v>0.37152777777777773</v>
      </c>
      <c r="I16" s="300">
        <f>I15+TIME(0,G15,0)</f>
        <v>0.99652777777777779</v>
      </c>
      <c r="J16" s="319">
        <f>J15+TIME(0,G15,0)</f>
        <v>0.66319444444444442</v>
      </c>
      <c r="K16" s="300">
        <f>K15+TIME(0,G15,0)</f>
        <v>0.28819444444444442</v>
      </c>
    </row>
    <row r="17" spans="1:12" s="119" customFormat="1" ht="34.5" customHeight="1">
      <c r="B17" s="122"/>
      <c r="D17" s="102" t="s">
        <v>301</v>
      </c>
      <c r="E17" s="332"/>
      <c r="F17" s="94"/>
      <c r="G17" s="42"/>
      <c r="H17" s="63"/>
      <c r="I17" s="63"/>
      <c r="J17" s="313"/>
      <c r="K17" s="63"/>
    </row>
    <row r="18" spans="1:12" s="119" customFormat="1" ht="73" customHeight="1">
      <c r="B18" s="122">
        <f>B16+0.1</f>
        <v>4.8999999999999968</v>
      </c>
      <c r="D18" s="262" t="s">
        <v>302</v>
      </c>
      <c r="E18" s="304" t="s">
        <v>303</v>
      </c>
      <c r="F18" s="57" t="s">
        <v>304</v>
      </c>
      <c r="G18" s="42">
        <v>10</v>
      </c>
      <c r="H18" s="300">
        <f>H16+TIME(0,G16,0)</f>
        <v>0.37847222222222215</v>
      </c>
      <c r="I18" s="300">
        <f>I16+TIME(0,G16,0)</f>
        <v>1.0034722222222223</v>
      </c>
      <c r="J18" s="319">
        <f>J16+TIME(0,G16,0)</f>
        <v>0.67013888888888884</v>
      </c>
      <c r="K18" s="300">
        <f>K16+TIME(0,G16,0)</f>
        <v>0.29513888888888884</v>
      </c>
    </row>
    <row r="19" spans="1:12" s="119" customFormat="1" ht="73" customHeight="1">
      <c r="B19" s="122">
        <f>B18+0.1</f>
        <v>4.9999999999999964</v>
      </c>
      <c r="D19" s="262" t="s">
        <v>305</v>
      </c>
      <c r="E19" s="304" t="s">
        <v>209</v>
      </c>
      <c r="F19" s="57" t="s">
        <v>325</v>
      </c>
      <c r="G19" s="42">
        <v>15</v>
      </c>
      <c r="H19" s="300">
        <f>H18+TIME(0,G18,0)</f>
        <v>0.38541666666666657</v>
      </c>
      <c r="I19" s="300">
        <f>I18+TIME(0,G18,0)</f>
        <v>1.0104166666666667</v>
      </c>
      <c r="J19" s="319">
        <f>J18+TIME(0,G18,0)</f>
        <v>0.67708333333333326</v>
      </c>
      <c r="K19" s="300">
        <f>K18+TIME(0,G18,0)</f>
        <v>0.30208333333333326</v>
      </c>
    </row>
    <row r="20" spans="1:12" s="119" customFormat="1" ht="48" customHeight="1">
      <c r="B20" s="122"/>
      <c r="D20" s="324" t="s">
        <v>306</v>
      </c>
      <c r="E20" s="304"/>
      <c r="F20" s="60"/>
      <c r="G20" s="42"/>
      <c r="H20" s="63"/>
      <c r="I20" s="63"/>
      <c r="J20" s="313"/>
      <c r="K20" s="63"/>
    </row>
    <row r="21" spans="1:12" s="119" customFormat="1" ht="68.5" customHeight="1">
      <c r="B21" s="353">
        <f>B19+0.1</f>
        <v>5.0999999999999961</v>
      </c>
      <c r="D21" s="130" t="s">
        <v>263</v>
      </c>
      <c r="E21" s="306" t="s">
        <v>307</v>
      </c>
      <c r="F21" s="84" t="s">
        <v>308</v>
      </c>
      <c r="G21" s="306">
        <v>10</v>
      </c>
      <c r="H21" s="300">
        <f>H19+TIME(0,G19,0)</f>
        <v>0.39583333333333326</v>
      </c>
      <c r="I21" s="300">
        <f>I19+TIME(0,G19,0)</f>
        <v>1.0208333333333335</v>
      </c>
      <c r="J21" s="319">
        <f>J19+TIME(0,G19,0)</f>
        <v>0.68749999999999989</v>
      </c>
      <c r="K21" s="300">
        <f>K19+TIME(0,G19,0)</f>
        <v>0.31249999999999994</v>
      </c>
    </row>
    <row r="22" spans="1:12" s="119" customFormat="1" ht="68.5" customHeight="1">
      <c r="B22" s="353"/>
      <c r="D22" s="372" t="s">
        <v>309</v>
      </c>
      <c r="E22" s="306"/>
      <c r="F22" s="84"/>
      <c r="G22" s="306"/>
      <c r="H22" s="300"/>
      <c r="I22" s="300"/>
      <c r="J22" s="319"/>
      <c r="K22" s="300"/>
    </row>
    <row r="23" spans="1:12" s="17" customFormat="1" ht="58.5" customHeight="1">
      <c r="B23" s="354">
        <f>B21+0.1</f>
        <v>5.1999999999999957</v>
      </c>
      <c r="D23" s="100" t="s">
        <v>310</v>
      </c>
      <c r="E23" s="303" t="s">
        <v>212</v>
      </c>
      <c r="F23" s="93" t="s">
        <v>311</v>
      </c>
      <c r="G23" s="105">
        <v>10</v>
      </c>
      <c r="H23" s="300">
        <f>H21+TIME(0,G21,0)</f>
        <v>0.40277777777777768</v>
      </c>
      <c r="I23" s="300">
        <f>I21+TIME(0,G21,0)</f>
        <v>1.0277777777777779</v>
      </c>
      <c r="J23" s="319">
        <f>J21+TIME(0,G21,0)</f>
        <v>0.69444444444444431</v>
      </c>
      <c r="K23" s="300">
        <f>K21+TIME(0,G21,0)</f>
        <v>0.31944444444444436</v>
      </c>
    </row>
    <row r="24" spans="1:12" s="17" customFormat="1" ht="31.5" customHeight="1">
      <c r="B24" s="64"/>
      <c r="D24" s="102" t="s">
        <v>312</v>
      </c>
      <c r="E24" s="94"/>
      <c r="F24" s="92"/>
      <c r="G24" s="75"/>
      <c r="H24" s="91"/>
      <c r="I24" s="91"/>
      <c r="J24" s="314"/>
      <c r="K24" s="91"/>
    </row>
    <row r="25" spans="1:12" s="17" customFormat="1" ht="58.5" customHeight="1">
      <c r="B25" s="354">
        <f>B23+0.1</f>
        <v>5.2999999999999954</v>
      </c>
      <c r="D25" s="100" t="s">
        <v>345</v>
      </c>
      <c r="E25" s="303" t="s">
        <v>343</v>
      </c>
      <c r="F25" s="93" t="s">
        <v>313</v>
      </c>
      <c r="G25" s="105">
        <v>10</v>
      </c>
      <c r="H25" s="300">
        <f>H23+TIME(0,G23,0)</f>
        <v>0.4097222222222221</v>
      </c>
      <c r="I25" s="300">
        <f>I23+TIME(0,G23,0)</f>
        <v>1.0347222222222223</v>
      </c>
      <c r="J25" s="319">
        <f>J23+TIME(0,G23,0)</f>
        <v>0.70138888888888873</v>
      </c>
      <c r="K25" s="300">
        <f>K23+TIME(0,G23,0)</f>
        <v>0.32638888888888878</v>
      </c>
    </row>
    <row r="26" spans="1:12" s="119" customFormat="1" ht="48" customHeight="1">
      <c r="B26" s="354">
        <f>B25+0.1</f>
        <v>5.399999999999995</v>
      </c>
      <c r="D26" s="100" t="s">
        <v>314</v>
      </c>
      <c r="E26" s="327" t="s">
        <v>344</v>
      </c>
      <c r="F26" s="93" t="s">
        <v>208</v>
      </c>
      <c r="G26" s="42">
        <v>5</v>
      </c>
      <c r="H26" s="300">
        <f>H25+TIME(0,G25,0)</f>
        <v>0.41666666666666652</v>
      </c>
      <c r="I26" s="300">
        <f>I25+TIME(0,G25,0)</f>
        <v>1.0416666666666667</v>
      </c>
      <c r="J26" s="319">
        <f>J25+TIME(0,G25,0)</f>
        <v>0.70833333333333315</v>
      </c>
      <c r="K26" s="300">
        <f>K25+TIME(0,G25,0)</f>
        <v>0.3333333333333332</v>
      </c>
    </row>
    <row r="27" spans="1:12" s="119" customFormat="1" ht="48" customHeight="1">
      <c r="B27" s="354"/>
      <c r="D27" s="100" t="s">
        <v>315</v>
      </c>
      <c r="E27" s="327"/>
      <c r="F27" s="93" t="s">
        <v>196</v>
      </c>
      <c r="G27" s="42"/>
      <c r="H27" s="300"/>
      <c r="I27" s="300"/>
      <c r="J27" s="319"/>
      <c r="K27" s="300"/>
    </row>
    <row r="28" spans="1:12" s="119" customFormat="1" ht="48" customHeight="1">
      <c r="B28" s="122">
        <f>B26+0.1</f>
        <v>5.4999999999999947</v>
      </c>
      <c r="D28" s="100" t="s">
        <v>316</v>
      </c>
      <c r="E28" s="327"/>
      <c r="F28" s="93" t="s">
        <v>192</v>
      </c>
      <c r="G28" s="42">
        <v>1</v>
      </c>
      <c r="H28" s="300">
        <f>H26+TIME(0,G26,0)</f>
        <v>0.42013888888888873</v>
      </c>
      <c r="I28" s="300">
        <f>I26+TIME(0,G26,0)</f>
        <v>1.0451388888888891</v>
      </c>
      <c r="J28" s="319">
        <f>J26+TIME(0,G26,0)</f>
        <v>0.71180555555555536</v>
      </c>
      <c r="K28" s="300">
        <f>K26+TIME(0,G26,0)</f>
        <v>0.33680555555555541</v>
      </c>
    </row>
    <row r="29" spans="1:12" s="119" customFormat="1" ht="20.5">
      <c r="B29" s="122"/>
      <c r="D29" s="333"/>
      <c r="E29" s="105"/>
      <c r="F29" s="105"/>
      <c r="G29" s="105"/>
      <c r="H29" s="300"/>
      <c r="I29" s="116"/>
    </row>
    <row r="30" spans="1:12" s="334" customFormat="1" ht="30.75" customHeight="1">
      <c r="D30" s="334" t="s">
        <v>218</v>
      </c>
      <c r="J30" s="335"/>
      <c r="K30" s="335"/>
      <c r="L30" s="335"/>
    </row>
    <row r="31" spans="1:12" s="126" customFormat="1" ht="20.5">
      <c r="A31" s="126" t="s">
        <v>317</v>
      </c>
    </row>
    <row r="32" spans="1:12" s="126" customFormat="1" ht="20.5">
      <c r="A32" s="126" t="s">
        <v>318</v>
      </c>
    </row>
    <row r="33" spans="1:13" s="258" customFormat="1" ht="20.5">
      <c r="A33" s="258" t="s">
        <v>319</v>
      </c>
    </row>
    <row r="34" spans="1:13" s="126" customFormat="1" ht="20.5">
      <c r="A34" s="126" t="s">
        <v>320</v>
      </c>
    </row>
    <row r="35" spans="1:13" s="126" customFormat="1" ht="20.5">
      <c r="A35" s="106" t="s">
        <v>223</v>
      </c>
    </row>
    <row r="36" spans="1:13" s="126" customFormat="1" ht="20.5">
      <c r="A36" s="126" t="s">
        <v>224</v>
      </c>
    </row>
    <row r="37" spans="1:13" s="126" customFormat="1" ht="20.5">
      <c r="A37" s="126" t="s">
        <v>321</v>
      </c>
    </row>
    <row r="38" spans="1:13" s="89" customFormat="1" ht="20.5">
      <c r="A38" s="228"/>
      <c r="E38" s="97"/>
      <c r="F38" s="44"/>
      <c r="G38" s="44"/>
      <c r="H38" s="44"/>
      <c r="I38" s="44"/>
      <c r="J38" s="44"/>
      <c r="K38" s="44"/>
      <c r="L38" s="44"/>
      <c r="M38" s="44"/>
    </row>
    <row r="39" spans="1:13" s="89" customFormat="1" ht="20.5">
      <c r="A39" s="228"/>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178</v>
      </c>
      <c r="H41" s="53" t="s">
        <v>287</v>
      </c>
      <c r="I41" s="37" t="s">
        <v>288</v>
      </c>
      <c r="J41" s="301" t="s">
        <v>322</v>
      </c>
      <c r="K41" s="256" t="s">
        <v>290</v>
      </c>
      <c r="L41" s="95"/>
    </row>
    <row r="42" spans="1:13" s="17" customFormat="1" ht="47.25" customHeight="1">
      <c r="A42" s="30"/>
      <c r="D42" s="229" t="s">
        <v>323</v>
      </c>
      <c r="E42" s="37"/>
      <c r="F42" s="37"/>
      <c r="G42" s="327">
        <v>120</v>
      </c>
      <c r="H42" s="300">
        <v>0.77083333333333337</v>
      </c>
      <c r="I42" s="300">
        <v>0.39583333333333331</v>
      </c>
      <c r="J42" s="300">
        <v>6.25E-2</v>
      </c>
      <c r="K42" s="300">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184</v>
      </c>
      <c r="E45" s="32"/>
      <c r="F45" s="37"/>
      <c r="G45" s="32"/>
      <c r="H45" s="32"/>
      <c r="I45" s="41"/>
      <c r="K45" s="35"/>
      <c r="L45" s="35"/>
      <c r="M45" s="35"/>
    </row>
    <row r="46" spans="1:13" s="73" customFormat="1" ht="242.5" customHeight="1">
      <c r="D46" s="376" t="s">
        <v>185</v>
      </c>
      <c r="E46" s="374"/>
      <c r="F46" s="375" t="s">
        <v>186</v>
      </c>
      <c r="G46" s="75"/>
      <c r="H46" s="75"/>
      <c r="I46" s="66"/>
      <c r="K46" s="109"/>
      <c r="L46" s="109"/>
      <c r="M46" s="109"/>
    </row>
    <row r="47" spans="1:13">
      <c r="F47" s="257"/>
    </row>
    <row r="48" spans="1:13">
      <c r="F48" s="257"/>
    </row>
    <row r="49" spans="1:15">
      <c r="F49" s="25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2023-07-10T08:54:47Z</dcterms:modified>
  <cp:category/>
  <cp:contentStatus/>
</cp:coreProperties>
</file>